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<sst xmlns="http://schemas.openxmlformats.org/spreadsheetml/2006/main" count="561" uniqueCount="179">
  <si>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</si>
  <si>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</si>
  <si>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</si>
  <si>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</si>
  <si>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</si>
  <si>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</si>
  <si>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</si>
  <si>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</si>
  <si>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</si>
  <si>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</si>
  <si>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</si>
  <si>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</si>
  <si>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</si>
  <si>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</si>
  <si>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</si>
  <si>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</si>
  <si>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</si>
  <si>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</si>
  <si>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</si>
  <si>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</si>
  <si>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</si>
  <si>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</si>
  <si>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</si>
  <si>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</si>
  <si>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</si>
  <si>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18951595694	</t>
  </si>
  <si>
    <t>Ctrip</t>
  </si>
  <si>
    <t>正常</t>
  </si>
  <si>
    <t>[香港]香港富荟上环酒店(iclub Sheung Wan Hotel)(17083860)</t>
  </si>
  <si>
    <t>商荟&lt;双人入住&gt;&lt;内宾&gt;&lt;预付&gt;&lt;双早&gt;</t>
  </si>
  <si>
    <t>CNY</t>
  </si>
  <si>
    <t>ZHANG/JUN,ZHANG/ZHONGPING</t>
  </si>
  <si>
    <t>CA363221015CNY</t>
  </si>
  <si>
    <t>未提现</t>
  </si>
  <si>
    <t>携程开票</t>
  </si>
  <si>
    <t xml:space="preserve">	</t>
  </si>
  <si>
    <t>退单</t>
  </si>
  <si>
    <t xml:space="preserve">999221120184576	</t>
  </si>
  <si>
    <t>[五华]五华热矿泥温泉度假村(99113525)</t>
  </si>
  <si>
    <t>标准大床房&lt;特惠促销&gt;&lt;双人入住&gt;&lt;日历房套餐高价值&gt;&lt;双早&gt;&lt;新酒店礼盒&gt;</t>
  </si>
  <si>
    <t>郑谨</t>
  </si>
  <si>
    <t>CA363221016CNY</t>
  </si>
  <si>
    <t xml:space="preserve">999221183620135	</t>
  </si>
  <si>
    <t>[桂林]桂林漓江大瀑布饭店(67322913)</t>
  </si>
  <si>
    <t>高级大床房&lt;双人入住&gt;&lt;内宾&gt;&lt;预付&gt;&lt;双早&gt;</t>
  </si>
  <si>
    <t>黄少亭</t>
  </si>
  <si>
    <t>CA363221017CNY</t>
  </si>
  <si>
    <t>取消</t>
  </si>
  <si>
    <t xml:space="preserve">999221200894175	</t>
  </si>
  <si>
    <t>[漳浦]翡翠湾禧月海景酒店(89052199)</t>
  </si>
  <si>
    <t>豪华海景标间&lt;超值特惠&gt;&lt;双人入住&gt;&lt;双早&gt;</t>
  </si>
  <si>
    <t>孙晓丹</t>
  </si>
  <si>
    <t xml:space="preserve">21209769644	</t>
  </si>
  <si>
    <t>[丰顺]韩山硒湖酒店(63298981)</t>
  </si>
  <si>
    <t>经典日光房&lt;超值特惠&gt;&lt;日历房套餐高价值&gt;&lt;双早&gt;&lt;新酒店礼盒&gt;</t>
  </si>
  <si>
    <t>柯媛,吴邻,柯国强</t>
  </si>
  <si>
    <t xml:space="preserve">999221211030135	</t>
  </si>
  <si>
    <t>詹婷</t>
  </si>
  <si>
    <t xml:space="preserve">2712236	</t>
  </si>
  <si>
    <t xml:space="preserve">999221215677633	</t>
  </si>
  <si>
    <t>王茂华,钟松喜,王祥生,温东</t>
  </si>
  <si>
    <t xml:space="preserve">21215846202	</t>
  </si>
  <si>
    <t>及山春大床房&lt;超值特惠&gt;&lt;双人入住&gt;&lt;日历房套餐高价值&gt;&lt;双早&gt;&lt;新酒店礼盒&gt;</t>
  </si>
  <si>
    <t>陈锦鸿</t>
  </si>
  <si>
    <t xml:space="preserve">21215846204	</t>
  </si>
  <si>
    <t>及山春双床房&lt;超值特惠&gt;&lt;双人入住&gt;&lt;日历房套餐高价值&gt;&lt;双早&gt;&lt;新酒店礼盒&gt;</t>
  </si>
  <si>
    <t>陈柯烁</t>
  </si>
  <si>
    <t xml:space="preserve">21216050984	</t>
  </si>
  <si>
    <t>苏智明,江月宝</t>
  </si>
  <si>
    <t xml:space="preserve">999221235173988	</t>
  </si>
  <si>
    <t>[北京]北京诺富特和平宾馆(67324424)</t>
  </si>
  <si>
    <t>高级间&lt;双人入住&gt;&lt;内宾&gt;&lt;预付&gt;&lt;无早&gt;</t>
  </si>
  <si>
    <t>彭菲</t>
  </si>
  <si>
    <t xml:space="preserve">2715686	</t>
  </si>
  <si>
    <t xml:space="preserve">3115WJ0576	</t>
  </si>
  <si>
    <t xml:space="preserve">999221235676980	</t>
  </si>
  <si>
    <t>[珠海]珠海横琴星乐度露营小镇(67324563)</t>
  </si>
  <si>
    <t>标准双床房&lt;双人入住&gt;&lt;内宾&gt;&lt;预付&gt;&lt;双早&gt;</t>
  </si>
  <si>
    <t>车少晖</t>
  </si>
  <si>
    <t xml:space="preserve">21237654868	</t>
  </si>
  <si>
    <t>詹彦</t>
  </si>
  <si>
    <t xml:space="preserve">21241275800	</t>
  </si>
  <si>
    <t>李芸,廖丹</t>
  </si>
  <si>
    <t xml:space="preserve">21242141524	</t>
  </si>
  <si>
    <t>标准大床房&lt;特惠专享&gt;&lt;双人入住&gt;&lt;双早&gt;&lt;新酒店礼盒&gt;</t>
  </si>
  <si>
    <t>何秀红,朱钦奇,杨文辉,薛远洪</t>
  </si>
  <si>
    <t xml:space="preserve">2716897	</t>
  </si>
  <si>
    <t xml:space="preserve">999221251439852	</t>
  </si>
  <si>
    <t>[梅州]梅州麓湖山酒店(67856423)</t>
  </si>
  <si>
    <t>标准双床房&lt;双人入住&gt;&lt;内宾&gt;&lt;日历房套餐高价值&gt;&lt;预付&gt;&lt;双早&gt;&lt;新酒店礼盒&gt;</t>
  </si>
  <si>
    <t>吴粉彬</t>
  </si>
  <si>
    <t xml:space="preserve">2718511	</t>
  </si>
  <si>
    <t xml:space="preserve">1616052	</t>
  </si>
  <si>
    <t>，</t>
  </si>
  <si>
    <t>A221017110943481</t>
  </si>
  <si>
    <t>A221017110820481</t>
  </si>
  <si>
    <t>A221017110855481</t>
  </si>
  <si>
    <t>CNY / HKD 当前参考汇率: 1.090166097</t>
  </si>
  <si>
    <t>总计： 11500.89 CNY/
12537.88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</si>
  <si>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</si>
  <si>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</si>
  <si>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</si>
  <si>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</si>
  <si>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</si>
  <si>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</si>
  <si>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</si>
  <si>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</si>
  <si>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</si>
  <si>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</si>
  <si>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</si>
  <si>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</si>
  <si>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</si>
  <si>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</si>
  <si>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</si>
  <si>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</si>
  <si>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</si>
  <si>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</si>
  <si>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</si>
  <si>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2022-10-01</t>
  </si>
  <si>
    <t>2718511</t>
  </si>
  <si>
    <t>梅州麓湖山酒店</t>
  </si>
  <si>
    <t>2022-10-02</t>
  </si>
  <si>
    <t>退房日周结</t>
  </si>
  <si>
    <t>500.31</t>
  </si>
  <si>
    <t>RMB</t>
  </si>
  <si>
    <t>0</t>
  </si>
  <si>
    <t>0.00</t>
  </si>
  <si>
    <t>携程国内直连(DD)</t>
  </si>
  <si>
    <t>01.011249</t>
  </si>
  <si>
    <t>2022-10-01 01:34:32</t>
  </si>
  <si>
    <t>否</t>
  </si>
  <si>
    <t>汇智国际旅游发展有限公司</t>
  </si>
  <si>
    <t>Saas酒店</t>
  </si>
  <si>
    <t>中国</t>
  </si>
  <si>
    <t>2022-09-30</t>
  </si>
  <si>
    <t>2716897</t>
  </si>
  <si>
    <t>五华热矿泥温泉度假村</t>
  </si>
  <si>
    <t>1256.64</t>
  </si>
  <si>
    <t>2022-09-30 10:38:05</t>
  </si>
  <si>
    <t>直采</t>
  </si>
  <si>
    <t>2716772</t>
  </si>
  <si>
    <t>韩山历史文化生态区</t>
  </si>
  <si>
    <t>1546.32</t>
  </si>
  <si>
    <t>2022-09-30 08:57:00</t>
  </si>
  <si>
    <t>2022-09-29</t>
  </si>
  <si>
    <t>2716065</t>
  </si>
  <si>
    <t>773.16</t>
  </si>
  <si>
    <t>2022-09-29 21:11:53</t>
  </si>
  <si>
    <t>2022-09-27</t>
  </si>
  <si>
    <t>2712758</t>
  </si>
  <si>
    <t>翡翠湾禧月海景酒店</t>
  </si>
  <si>
    <t>979.20</t>
  </si>
  <si>
    <t>2022-09-27 23:02:19</t>
  </si>
  <si>
    <t>2712731</t>
  </si>
  <si>
    <t>2022-09-27 22:49:25</t>
  </si>
  <si>
    <t>2712730</t>
  </si>
  <si>
    <t>2712236</t>
  </si>
  <si>
    <t>459.00</t>
  </si>
  <si>
    <t>2022-09-27 17:54:22</t>
  </si>
  <si>
    <t>2712070</t>
  </si>
  <si>
    <t>1377.00</t>
  </si>
  <si>
    <t>2022-09-27 16:29:17</t>
  </si>
  <si>
    <t>2022-09-26</t>
  </si>
  <si>
    <t>2710987</t>
  </si>
  <si>
    <t>489.60</t>
  </si>
  <si>
    <t>2022-09-26 23:34:18</t>
  </si>
  <si>
    <t>2022-09-22</t>
  </si>
  <si>
    <t>2703412</t>
  </si>
  <si>
    <t>476.34</t>
  </si>
  <si>
    <t>2022-09-22 15:48:55</t>
  </si>
  <si>
    <t>2022-09-11</t>
  </si>
  <si>
    <t>2687929</t>
  </si>
  <si>
    <t>香港富荟上环酒店</t>
  </si>
  <si>
    <t>ZHANG JUN,ZHANG ZHONGPING</t>
  </si>
  <si>
    <t>2796.00</t>
  </si>
  <si>
    <t>2097.00</t>
  </si>
  <si>
    <t>-699</t>
  </si>
  <si>
    <t>2022-09-11 21:34:00</t>
  </si>
  <si>
    <t>直连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</si>
</sst>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14</xdr:col>
      <xdr:colOff>552450</xdr:colOff>
      <xdr:row>65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314950"/>
          <a:ext cx="10696575" cy="5238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44830</v>
      </c>
      <c r="G2" s="6">
        <v>44834</v>
      </c>
      <c r="H2" s="4">
        <v>1</v>
      </c>
      <c r="I2" s="4">
        <v>4</v>
      </c>
      <c r="J2" s="4">
        <v>4</v>
      </c>
      <c r="K2" s="4" t="s">
        <v>30</v>
      </c>
      <c r="L2" s="4">
        <v>2796</v>
      </c>
      <c r="M2" s="4">
        <v>2796</v>
      </c>
      <c r="N2" s="4" t="s">
        <v>31</v>
      </c>
      <c r="O2" s="4" t="s">
        <v>32</v>
      </c>
      <c r="P2" s="4" t="s">
        <v>33</v>
      </c>
      <c r="Q2" s="4">
        <v>0</v>
      </c>
      <c r="R2" s="7">
        <v>44815</v>
      </c>
      <c r="S2" s="6">
        <v>44849</v>
      </c>
      <c r="T2" s="4" t="s">
        <v>34</v>
      </c>
      <c r="U2" s="4">
        <v>2796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25</v>
      </c>
      <c r="B3" s="4" t="s">
        <v>26</v>
      </c>
      <c r="C3" s="4" t="s">
        <v>36</v>
      </c>
      <c r="D3" s="4" t="s">
        <v>28</v>
      </c>
      <c r="E3" s="4" t="s">
        <v>29</v>
      </c>
      <c r="F3" s="6">
        <v>44830</v>
      </c>
      <c r="G3" s="6">
        <v>44834</v>
      </c>
      <c r="H3" s="4">
        <v>1</v>
      </c>
      <c r="I3" s="4">
        <v>4</v>
      </c>
      <c r="J3" s="4">
        <v>4</v>
      </c>
      <c r="K3" s="4" t="s">
        <v>30</v>
      </c>
      <c r="L3" s="4">
        <v>-699</v>
      </c>
      <c r="M3" s="4">
        <v>-699</v>
      </c>
      <c r="N3" s="4" t="s">
        <v>31</v>
      </c>
      <c r="O3" s="4" t="s">
        <v>32</v>
      </c>
      <c r="P3" s="4" t="s">
        <v>33</v>
      </c>
      <c r="Q3" s="4">
        <v>0</v>
      </c>
      <c r="R3" s="7">
        <v>44815</v>
      </c>
      <c r="S3" s="6">
        <v>44849</v>
      </c>
      <c r="T3" s="4" t="s">
        <v>34</v>
      </c>
      <c r="U3" s="4">
        <v>-699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37</v>
      </c>
      <c r="B4" s="4" t="s">
        <v>26</v>
      </c>
      <c r="C4" s="4" t="s">
        <v>27</v>
      </c>
      <c r="D4" s="4" t="s">
        <v>38</v>
      </c>
      <c r="E4" s="4" t="s">
        <v>39</v>
      </c>
      <c r="F4" s="6">
        <v>44834</v>
      </c>
      <c r="G4" s="6">
        <v>44835</v>
      </c>
      <c r="H4" s="4">
        <v>1</v>
      </c>
      <c r="I4" s="4">
        <v>1</v>
      </c>
      <c r="J4" s="4">
        <v>1</v>
      </c>
      <c r="K4" s="4" t="s">
        <v>30</v>
      </c>
      <c r="L4" s="4">
        <v>476.34</v>
      </c>
      <c r="M4" s="4">
        <v>476.34</v>
      </c>
      <c r="N4" s="4" t="s">
        <v>40</v>
      </c>
      <c r="O4" s="4" t="s">
        <v>41</v>
      </c>
      <c r="P4" s="4" t="s">
        <v>33</v>
      </c>
      <c r="Q4" s="4">
        <v>0</v>
      </c>
      <c r="R4" s="7">
        <v>44826</v>
      </c>
      <c r="S4" s="6">
        <v>44850</v>
      </c>
      <c r="T4" s="4" t="s">
        <v>34</v>
      </c>
      <c r="U4" s="4">
        <v>476.34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42</v>
      </c>
      <c r="B5" s="4" t="s">
        <v>26</v>
      </c>
      <c r="C5" s="4" t="s">
        <v>27</v>
      </c>
      <c r="D5" s="4" t="s">
        <v>43</v>
      </c>
      <c r="E5" s="4" t="s">
        <v>44</v>
      </c>
      <c r="F5" s="6">
        <v>44835</v>
      </c>
      <c r="G5" s="6">
        <v>44836</v>
      </c>
      <c r="H5" s="4">
        <v>1</v>
      </c>
      <c r="I5" s="4">
        <v>1</v>
      </c>
      <c r="J5" s="4">
        <v>1</v>
      </c>
      <c r="K5" s="4" t="s">
        <v>30</v>
      </c>
      <c r="L5" s="4">
        <v>779.72</v>
      </c>
      <c r="M5" s="4">
        <v>779.72</v>
      </c>
      <c r="N5" s="4" t="s">
        <v>45</v>
      </c>
      <c r="O5" s="4" t="s">
        <v>46</v>
      </c>
      <c r="P5" s="4" t="s">
        <v>33</v>
      </c>
      <c r="Q5" s="4">
        <v>0</v>
      </c>
      <c r="R5" s="7">
        <v>44830</v>
      </c>
      <c r="S5" s="6">
        <v>44851</v>
      </c>
      <c r="T5" s="4" t="s">
        <v>34</v>
      </c>
      <c r="U5" s="4">
        <v>779.72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42</v>
      </c>
      <c r="B6" s="4" t="s">
        <v>26</v>
      </c>
      <c r="C6" s="4" t="s">
        <v>47</v>
      </c>
      <c r="D6" s="4" t="s">
        <v>43</v>
      </c>
      <c r="E6" s="4" t="s">
        <v>44</v>
      </c>
      <c r="F6" s="6">
        <v>44835</v>
      </c>
      <c r="G6" s="6">
        <v>44836</v>
      </c>
      <c r="H6" s="4">
        <v>1</v>
      </c>
      <c r="I6" s="4">
        <v>1</v>
      </c>
      <c r="J6" s="4">
        <v>1</v>
      </c>
      <c r="K6" s="4" t="s">
        <v>30</v>
      </c>
      <c r="L6" s="4">
        <v>-779.72</v>
      </c>
      <c r="M6" s="4">
        <v>-779.72</v>
      </c>
      <c r="N6" s="4" t="s">
        <v>45</v>
      </c>
      <c r="O6" s="4" t="s">
        <v>46</v>
      </c>
      <c r="P6" s="4" t="s">
        <v>33</v>
      </c>
      <c r="Q6" s="4">
        <v>0</v>
      </c>
      <c r="R6" s="7">
        <v>44830</v>
      </c>
      <c r="S6" s="6">
        <v>44851</v>
      </c>
      <c r="T6" s="4" t="s">
        <v>34</v>
      </c>
      <c r="U6" s="4">
        <v>-779.72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48</v>
      </c>
      <c r="B7" s="4" t="s">
        <v>26</v>
      </c>
      <c r="C7" s="4" t="s">
        <v>27</v>
      </c>
      <c r="D7" s="4" t="s">
        <v>49</v>
      </c>
      <c r="E7" s="4" t="s">
        <v>50</v>
      </c>
      <c r="F7" s="6">
        <v>44835</v>
      </c>
      <c r="G7" s="6">
        <v>44836</v>
      </c>
      <c r="H7" s="4">
        <v>1</v>
      </c>
      <c r="I7" s="4">
        <v>1</v>
      </c>
      <c r="J7" s="4">
        <v>1</v>
      </c>
      <c r="K7" s="4" t="s">
        <v>30</v>
      </c>
      <c r="L7" s="4">
        <v>489.6</v>
      </c>
      <c r="M7" s="4">
        <v>489.6</v>
      </c>
      <c r="N7" s="4" t="s">
        <v>51</v>
      </c>
      <c r="O7" s="4" t="s">
        <v>46</v>
      </c>
      <c r="P7" s="4" t="s">
        <v>33</v>
      </c>
      <c r="Q7" s="4">
        <v>0</v>
      </c>
      <c r="R7" s="7">
        <v>44830</v>
      </c>
      <c r="S7" s="6">
        <v>44851</v>
      </c>
      <c r="T7" s="4" t="s">
        <v>34</v>
      </c>
      <c r="U7" s="4">
        <v>489.6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52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44835</v>
      </c>
      <c r="G8" s="6">
        <v>44836</v>
      </c>
      <c r="H8" s="4">
        <v>3</v>
      </c>
      <c r="I8" s="4">
        <v>1</v>
      </c>
      <c r="J8" s="4">
        <v>3</v>
      </c>
      <c r="K8" s="4" t="s">
        <v>30</v>
      </c>
      <c r="L8" s="4">
        <v>1377</v>
      </c>
      <c r="M8" s="4">
        <v>1377</v>
      </c>
      <c r="N8" s="4" t="s">
        <v>55</v>
      </c>
      <c r="O8" s="4" t="s">
        <v>46</v>
      </c>
      <c r="P8" s="4" t="s">
        <v>33</v>
      </c>
      <c r="Q8" s="4">
        <v>0</v>
      </c>
      <c r="R8" s="7">
        <v>44831</v>
      </c>
      <c r="S8" s="6">
        <v>44851</v>
      </c>
      <c r="T8" s="4" t="s">
        <v>34</v>
      </c>
      <c r="U8" s="4">
        <v>1377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56</v>
      </c>
      <c r="B9" s="4" t="s">
        <v>26</v>
      </c>
      <c r="C9" s="4" t="s">
        <v>27</v>
      </c>
      <c r="D9" s="4" t="s">
        <v>53</v>
      </c>
      <c r="E9" s="4" t="s">
        <v>54</v>
      </c>
      <c r="F9" s="6">
        <v>44835</v>
      </c>
      <c r="G9" s="6">
        <v>44836</v>
      </c>
      <c r="H9" s="4">
        <v>1</v>
      </c>
      <c r="I9" s="4">
        <v>1</v>
      </c>
      <c r="J9" s="4">
        <v>1</v>
      </c>
      <c r="K9" s="4" t="s">
        <v>30</v>
      </c>
      <c r="L9" s="4">
        <v>459</v>
      </c>
      <c r="M9" s="4">
        <v>459</v>
      </c>
      <c r="N9" s="4" t="s">
        <v>57</v>
      </c>
      <c r="O9" s="4" t="s">
        <v>46</v>
      </c>
      <c r="P9" s="4" t="s">
        <v>33</v>
      </c>
      <c r="Q9" s="4">
        <v>0</v>
      </c>
      <c r="R9" s="7">
        <v>44831</v>
      </c>
      <c r="S9" s="6">
        <v>44851</v>
      </c>
      <c r="T9" s="4" t="s">
        <v>34</v>
      </c>
      <c r="U9" s="4">
        <v>459</v>
      </c>
      <c r="V9" s="4">
        <v>0</v>
      </c>
      <c r="W9" s="4">
        <v>0</v>
      </c>
      <c r="X9" s="4" t="s">
        <v>58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53</v>
      </c>
      <c r="E10" s="4" t="s">
        <v>54</v>
      </c>
      <c r="F10" s="6">
        <v>44835</v>
      </c>
      <c r="G10" s="6">
        <v>44836</v>
      </c>
      <c r="H10" s="4">
        <v>4</v>
      </c>
      <c r="I10" s="4">
        <v>1</v>
      </c>
      <c r="J10" s="4">
        <v>4</v>
      </c>
      <c r="K10" s="4" t="s">
        <v>30</v>
      </c>
      <c r="L10" s="4">
        <v>1836</v>
      </c>
      <c r="M10" s="4">
        <v>1836</v>
      </c>
      <c r="N10" s="4" t="s">
        <v>60</v>
      </c>
      <c r="O10" s="4" t="s">
        <v>46</v>
      </c>
      <c r="P10" s="4" t="s">
        <v>33</v>
      </c>
      <c r="Q10" s="4">
        <v>0</v>
      </c>
      <c r="R10" s="7">
        <v>44831</v>
      </c>
      <c r="S10" s="6">
        <v>44851</v>
      </c>
      <c r="T10" s="4" t="s">
        <v>34</v>
      </c>
      <c r="U10" s="4">
        <v>1836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61</v>
      </c>
      <c r="B11" s="4" t="s">
        <v>26</v>
      </c>
      <c r="C11" s="4" t="s">
        <v>27</v>
      </c>
      <c r="D11" s="4" t="s">
        <v>53</v>
      </c>
      <c r="E11" s="4" t="s">
        <v>62</v>
      </c>
      <c r="F11" s="6">
        <v>44835</v>
      </c>
      <c r="G11" s="6">
        <v>44836</v>
      </c>
      <c r="H11" s="4">
        <v>1</v>
      </c>
      <c r="I11" s="4">
        <v>1</v>
      </c>
      <c r="J11" s="4">
        <v>1</v>
      </c>
      <c r="K11" s="4" t="s">
        <v>30</v>
      </c>
      <c r="L11" s="4">
        <v>773.16</v>
      </c>
      <c r="M11" s="4">
        <v>773.16</v>
      </c>
      <c r="N11" s="4" t="s">
        <v>63</v>
      </c>
      <c r="O11" s="4" t="s">
        <v>46</v>
      </c>
      <c r="P11" s="4" t="s">
        <v>33</v>
      </c>
      <c r="Q11" s="4">
        <v>0</v>
      </c>
      <c r="R11" s="7">
        <v>44831</v>
      </c>
      <c r="S11" s="6">
        <v>44851</v>
      </c>
      <c r="T11" s="4" t="s">
        <v>34</v>
      </c>
      <c r="U11" s="4">
        <v>773.16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64</v>
      </c>
      <c r="B12" s="4" t="s">
        <v>26</v>
      </c>
      <c r="C12" s="4" t="s">
        <v>27</v>
      </c>
      <c r="D12" s="4" t="s">
        <v>53</v>
      </c>
      <c r="E12" s="4" t="s">
        <v>65</v>
      </c>
      <c r="F12" s="6">
        <v>44835</v>
      </c>
      <c r="G12" s="6">
        <v>44836</v>
      </c>
      <c r="H12" s="4">
        <v>1</v>
      </c>
      <c r="I12" s="4">
        <v>1</v>
      </c>
      <c r="J12" s="4">
        <v>1</v>
      </c>
      <c r="K12" s="4" t="s">
        <v>30</v>
      </c>
      <c r="L12" s="4">
        <v>773.16</v>
      </c>
      <c r="M12" s="4">
        <v>773.16</v>
      </c>
      <c r="N12" s="4" t="s">
        <v>66</v>
      </c>
      <c r="O12" s="4" t="s">
        <v>46</v>
      </c>
      <c r="P12" s="4" t="s">
        <v>33</v>
      </c>
      <c r="Q12" s="4">
        <v>0</v>
      </c>
      <c r="R12" s="7">
        <v>44831</v>
      </c>
      <c r="S12" s="6">
        <v>44851</v>
      </c>
      <c r="T12" s="4" t="s">
        <v>34</v>
      </c>
      <c r="U12" s="4">
        <v>773.16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67</v>
      </c>
      <c r="B13" s="4" t="s">
        <v>26</v>
      </c>
      <c r="C13" s="4" t="s">
        <v>27</v>
      </c>
      <c r="D13" s="4" t="s">
        <v>49</v>
      </c>
      <c r="E13" s="4" t="s">
        <v>50</v>
      </c>
      <c r="F13" s="6">
        <v>44835</v>
      </c>
      <c r="G13" s="6">
        <v>44836</v>
      </c>
      <c r="H13" s="4">
        <v>2</v>
      </c>
      <c r="I13" s="4">
        <v>1</v>
      </c>
      <c r="J13" s="4">
        <v>2</v>
      </c>
      <c r="K13" s="4" t="s">
        <v>30</v>
      </c>
      <c r="L13" s="4">
        <v>979.2</v>
      </c>
      <c r="M13" s="4">
        <v>979.2</v>
      </c>
      <c r="N13" s="4" t="s">
        <v>68</v>
      </c>
      <c r="O13" s="4" t="s">
        <v>46</v>
      </c>
      <c r="P13" s="4" t="s">
        <v>33</v>
      </c>
      <c r="Q13" s="4">
        <v>0</v>
      </c>
      <c r="R13" s="7">
        <v>44831</v>
      </c>
      <c r="S13" s="6">
        <v>44851</v>
      </c>
      <c r="T13" s="4" t="s">
        <v>34</v>
      </c>
      <c r="U13" s="4">
        <v>979.2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59</v>
      </c>
      <c r="B14" s="4" t="s">
        <v>26</v>
      </c>
      <c r="C14" s="4" t="s">
        <v>47</v>
      </c>
      <c r="D14" s="4" t="s">
        <v>53</v>
      </c>
      <c r="E14" s="4" t="s">
        <v>54</v>
      </c>
      <c r="F14" s="6">
        <v>44835</v>
      </c>
      <c r="G14" s="6">
        <v>44836</v>
      </c>
      <c r="H14" s="4">
        <v>4</v>
      </c>
      <c r="I14" s="4">
        <v>1</v>
      </c>
      <c r="J14" s="4">
        <v>4</v>
      </c>
      <c r="K14" s="4" t="s">
        <v>30</v>
      </c>
      <c r="L14" s="4">
        <v>-1836</v>
      </c>
      <c r="M14" s="4">
        <v>-1836</v>
      </c>
      <c r="N14" s="4" t="s">
        <v>60</v>
      </c>
      <c r="O14" s="4" t="s">
        <v>46</v>
      </c>
      <c r="P14" s="4" t="s">
        <v>33</v>
      </c>
      <c r="Q14" s="4">
        <v>0</v>
      </c>
      <c r="R14" s="7">
        <v>44831</v>
      </c>
      <c r="S14" s="6">
        <v>44851</v>
      </c>
      <c r="T14" s="4" t="s">
        <v>34</v>
      </c>
      <c r="U14" s="4">
        <v>-1836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69</v>
      </c>
      <c r="B15" s="4" t="s">
        <v>26</v>
      </c>
      <c r="C15" s="4" t="s">
        <v>27</v>
      </c>
      <c r="D15" s="4" t="s">
        <v>70</v>
      </c>
      <c r="E15" s="4" t="s">
        <v>71</v>
      </c>
      <c r="F15" s="6">
        <v>44835</v>
      </c>
      <c r="G15" s="6">
        <v>44836</v>
      </c>
      <c r="H15" s="4">
        <v>1</v>
      </c>
      <c r="I15" s="4">
        <v>1</v>
      </c>
      <c r="J15" s="4">
        <v>1</v>
      </c>
      <c r="K15" s="4" t="s">
        <v>30</v>
      </c>
      <c r="L15" s="4">
        <v>583.78</v>
      </c>
      <c r="M15" s="4">
        <v>583.78</v>
      </c>
      <c r="N15" s="4" t="s">
        <v>72</v>
      </c>
      <c r="O15" s="4" t="s">
        <v>46</v>
      </c>
      <c r="P15" s="4" t="s">
        <v>33</v>
      </c>
      <c r="Q15" s="4">
        <v>0</v>
      </c>
      <c r="R15" s="7">
        <v>44833</v>
      </c>
      <c r="S15" s="6">
        <v>44851</v>
      </c>
      <c r="T15" s="4" t="s">
        <v>34</v>
      </c>
      <c r="U15" s="4">
        <v>583.78</v>
      </c>
      <c r="V15" s="4">
        <v>0</v>
      </c>
      <c r="W15" s="4">
        <v>0</v>
      </c>
      <c r="X15" s="4" t="s">
        <v>73</v>
      </c>
      <c r="Y15" s="4" t="s">
        <v>74</v>
      </c>
    </row>
    <row r="16" s="4" customFormat="1" spans="1:25">
      <c r="A16" s="4" t="s">
        <v>69</v>
      </c>
      <c r="B16" s="4" t="s">
        <v>26</v>
      </c>
      <c r="C16" s="4" t="s">
        <v>47</v>
      </c>
      <c r="D16" s="4" t="s">
        <v>70</v>
      </c>
      <c r="E16" s="4" t="s">
        <v>71</v>
      </c>
      <c r="F16" s="6">
        <v>44835</v>
      </c>
      <c r="G16" s="6">
        <v>44836</v>
      </c>
      <c r="H16" s="4">
        <v>1</v>
      </c>
      <c r="I16" s="4">
        <v>1</v>
      </c>
      <c r="J16" s="4">
        <v>1</v>
      </c>
      <c r="K16" s="4" t="s">
        <v>30</v>
      </c>
      <c r="L16" s="4">
        <v>-583.78</v>
      </c>
      <c r="M16" s="4">
        <v>-583.78</v>
      </c>
      <c r="N16" s="4" t="s">
        <v>72</v>
      </c>
      <c r="O16" s="4" t="s">
        <v>46</v>
      </c>
      <c r="P16" s="4" t="s">
        <v>33</v>
      </c>
      <c r="Q16" s="4">
        <v>0</v>
      </c>
      <c r="R16" s="7">
        <v>44833</v>
      </c>
      <c r="S16" s="6">
        <v>44851</v>
      </c>
      <c r="T16" s="4" t="s">
        <v>34</v>
      </c>
      <c r="U16" s="4">
        <v>-583.78</v>
      </c>
      <c r="V16" s="4">
        <v>0</v>
      </c>
      <c r="W16" s="4">
        <v>0</v>
      </c>
      <c r="X16" s="4" t="s">
        <v>73</v>
      </c>
      <c r="Y16" s="4" t="s">
        <v>74</v>
      </c>
    </row>
    <row r="17" s="4" customFormat="1" spans="1:25">
      <c r="A17" s="4" t="s">
        <v>75</v>
      </c>
      <c r="B17" s="4" t="s">
        <v>26</v>
      </c>
      <c r="C17" s="4" t="s">
        <v>27</v>
      </c>
      <c r="D17" s="4" t="s">
        <v>76</v>
      </c>
      <c r="E17" s="4" t="s">
        <v>77</v>
      </c>
      <c r="F17" s="6">
        <v>44835</v>
      </c>
      <c r="G17" s="6">
        <v>44836</v>
      </c>
      <c r="H17" s="4">
        <v>1</v>
      </c>
      <c r="I17" s="4">
        <v>1</v>
      </c>
      <c r="J17" s="4">
        <v>1</v>
      </c>
      <c r="K17" s="4" t="s">
        <v>30</v>
      </c>
      <c r="L17" s="4">
        <v>785.78</v>
      </c>
      <c r="M17" s="4">
        <v>785.78</v>
      </c>
      <c r="N17" s="4" t="s">
        <v>78</v>
      </c>
      <c r="O17" s="4" t="s">
        <v>46</v>
      </c>
      <c r="P17" s="4" t="s">
        <v>33</v>
      </c>
      <c r="Q17" s="4">
        <v>0</v>
      </c>
      <c r="R17" s="7">
        <v>44833</v>
      </c>
      <c r="S17" s="6">
        <v>44851</v>
      </c>
      <c r="T17" s="4" t="s">
        <v>34</v>
      </c>
      <c r="U17" s="4">
        <v>785.78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75</v>
      </c>
      <c r="B18" s="4" t="s">
        <v>26</v>
      </c>
      <c r="C18" s="4" t="s">
        <v>47</v>
      </c>
      <c r="D18" s="4" t="s">
        <v>76</v>
      </c>
      <c r="E18" s="4" t="s">
        <v>77</v>
      </c>
      <c r="F18" s="6">
        <v>44835</v>
      </c>
      <c r="G18" s="6">
        <v>44836</v>
      </c>
      <c r="H18" s="4">
        <v>1</v>
      </c>
      <c r="I18" s="4">
        <v>1</v>
      </c>
      <c r="J18" s="4">
        <v>1</v>
      </c>
      <c r="K18" s="4" t="s">
        <v>30</v>
      </c>
      <c r="L18" s="4">
        <v>-785.78</v>
      </c>
      <c r="M18" s="4">
        <v>-785.78</v>
      </c>
      <c r="N18" s="4" t="s">
        <v>78</v>
      </c>
      <c r="O18" s="4" t="s">
        <v>46</v>
      </c>
      <c r="P18" s="4" t="s">
        <v>33</v>
      </c>
      <c r="Q18" s="4">
        <v>0</v>
      </c>
      <c r="R18" s="7">
        <v>44833</v>
      </c>
      <c r="S18" s="6">
        <v>44851</v>
      </c>
      <c r="T18" s="4" t="s">
        <v>34</v>
      </c>
      <c r="U18" s="4">
        <v>-785.78</v>
      </c>
      <c r="V18" s="4">
        <v>0</v>
      </c>
      <c r="W18" s="4">
        <v>0</v>
      </c>
      <c r="X18" s="4" t="s">
        <v>35</v>
      </c>
      <c r="Y18" s="4" t="s">
        <v>35</v>
      </c>
    </row>
    <row r="19" s="4" customFormat="1" spans="1:25">
      <c r="A19" s="4" t="s">
        <v>79</v>
      </c>
      <c r="B19" s="4" t="s">
        <v>26</v>
      </c>
      <c r="C19" s="4" t="s">
        <v>27</v>
      </c>
      <c r="D19" s="4" t="s">
        <v>53</v>
      </c>
      <c r="E19" s="4" t="s">
        <v>65</v>
      </c>
      <c r="F19" s="6">
        <v>44835</v>
      </c>
      <c r="G19" s="6">
        <v>44836</v>
      </c>
      <c r="H19" s="4">
        <v>1</v>
      </c>
      <c r="I19" s="4">
        <v>1</v>
      </c>
      <c r="J19" s="4">
        <v>1</v>
      </c>
      <c r="K19" s="4" t="s">
        <v>30</v>
      </c>
      <c r="L19" s="4">
        <v>773.16</v>
      </c>
      <c r="M19" s="4">
        <v>773.16</v>
      </c>
      <c r="N19" s="4" t="s">
        <v>80</v>
      </c>
      <c r="O19" s="4" t="s">
        <v>46</v>
      </c>
      <c r="P19" s="4" t="s">
        <v>33</v>
      </c>
      <c r="Q19" s="4">
        <v>0</v>
      </c>
      <c r="R19" s="7">
        <v>44833</v>
      </c>
      <c r="S19" s="6">
        <v>44851</v>
      </c>
      <c r="T19" s="4" t="s">
        <v>34</v>
      </c>
      <c r="U19" s="4">
        <v>773.16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81</v>
      </c>
      <c r="B20" s="4" t="s">
        <v>26</v>
      </c>
      <c r="C20" s="4" t="s">
        <v>27</v>
      </c>
      <c r="D20" s="4" t="s">
        <v>53</v>
      </c>
      <c r="E20" s="4" t="s">
        <v>65</v>
      </c>
      <c r="F20" s="6">
        <v>44835</v>
      </c>
      <c r="G20" s="6">
        <v>44836</v>
      </c>
      <c r="H20" s="4">
        <v>2</v>
      </c>
      <c r="I20" s="4">
        <v>1</v>
      </c>
      <c r="J20" s="4">
        <v>2</v>
      </c>
      <c r="K20" s="4" t="s">
        <v>30</v>
      </c>
      <c r="L20" s="4">
        <v>1546.32</v>
      </c>
      <c r="M20" s="4">
        <v>1546.32</v>
      </c>
      <c r="N20" s="4" t="s">
        <v>82</v>
      </c>
      <c r="O20" s="4" t="s">
        <v>46</v>
      </c>
      <c r="P20" s="4" t="s">
        <v>33</v>
      </c>
      <c r="Q20" s="4">
        <v>0</v>
      </c>
      <c r="R20" s="7">
        <v>44834</v>
      </c>
      <c r="S20" s="6">
        <v>44851</v>
      </c>
      <c r="T20" s="4" t="s">
        <v>34</v>
      </c>
      <c r="U20" s="4">
        <v>1546.32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83</v>
      </c>
      <c r="B21" s="4" t="s">
        <v>26</v>
      </c>
      <c r="C21" s="4" t="s">
        <v>27</v>
      </c>
      <c r="D21" s="4" t="s">
        <v>38</v>
      </c>
      <c r="E21" s="4" t="s">
        <v>84</v>
      </c>
      <c r="F21" s="6">
        <v>44835</v>
      </c>
      <c r="G21" s="6">
        <v>44836</v>
      </c>
      <c r="H21" s="4">
        <v>4</v>
      </c>
      <c r="I21" s="4">
        <v>1</v>
      </c>
      <c r="J21" s="4">
        <v>4</v>
      </c>
      <c r="K21" s="4" t="s">
        <v>30</v>
      </c>
      <c r="L21" s="4">
        <v>1256.64</v>
      </c>
      <c r="M21" s="4">
        <v>1256.64</v>
      </c>
      <c r="N21" s="4" t="s">
        <v>85</v>
      </c>
      <c r="O21" s="4" t="s">
        <v>46</v>
      </c>
      <c r="P21" s="4" t="s">
        <v>33</v>
      </c>
      <c r="Q21" s="4">
        <v>0</v>
      </c>
      <c r="R21" s="7">
        <v>44834</v>
      </c>
      <c r="S21" s="6">
        <v>44851</v>
      </c>
      <c r="T21" s="4" t="s">
        <v>34</v>
      </c>
      <c r="U21" s="4">
        <v>1256.64</v>
      </c>
      <c r="V21" s="4">
        <v>0</v>
      </c>
      <c r="W21" s="4">
        <v>0</v>
      </c>
      <c r="X21" s="4" t="s">
        <v>86</v>
      </c>
      <c r="Y21" s="4" t="s">
        <v>35</v>
      </c>
    </row>
    <row r="22" s="4" customFormat="1" spans="1:25">
      <c r="A22" s="4" t="s">
        <v>87</v>
      </c>
      <c r="B22" s="4" t="s">
        <v>26</v>
      </c>
      <c r="C22" s="4" t="s">
        <v>27</v>
      </c>
      <c r="D22" s="4" t="s">
        <v>88</v>
      </c>
      <c r="E22" s="4" t="s">
        <v>89</v>
      </c>
      <c r="F22" s="6">
        <v>44835</v>
      </c>
      <c r="G22" s="6">
        <v>44836</v>
      </c>
      <c r="H22" s="4">
        <v>1</v>
      </c>
      <c r="I22" s="4">
        <v>1</v>
      </c>
      <c r="J22" s="4">
        <v>1</v>
      </c>
      <c r="K22" s="4" t="s">
        <v>30</v>
      </c>
      <c r="L22" s="4">
        <v>500.31</v>
      </c>
      <c r="M22" s="4">
        <v>500.31</v>
      </c>
      <c r="N22" s="4" t="s">
        <v>90</v>
      </c>
      <c r="O22" s="4" t="s">
        <v>46</v>
      </c>
      <c r="P22" s="4" t="s">
        <v>33</v>
      </c>
      <c r="Q22" s="4">
        <v>0</v>
      </c>
      <c r="R22" s="7">
        <v>44835</v>
      </c>
      <c r="S22" s="6">
        <v>44851</v>
      </c>
      <c r="T22" s="4" t="s">
        <v>34</v>
      </c>
      <c r="U22" s="4">
        <v>500.31</v>
      </c>
      <c r="V22" s="4">
        <v>0</v>
      </c>
      <c r="W22" s="4">
        <v>0</v>
      </c>
      <c r="X22" s="4" t="s">
        <v>91</v>
      </c>
      <c r="Y22" s="4" t="s">
        <v>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K28" sqref="K28"/>
    </sheetView>
  </sheetViews>
  <sheetFormatPr defaultColWidth="9" defaultRowHeight="13.5"/>
  <cols>
    <col min="1" max="1" width="12.625" style="4"/>
    <col min="2" max="3" width="10.375" style="4"/>
    <col min="4" max="5" width="9.375" style="4"/>
    <col min="6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93</v>
      </c>
    </row>
    <row r="2" s="4" customFormat="1" spans="1:9">
      <c r="A2" s="5">
        <v>18951595694</v>
      </c>
      <c r="B2" s="6">
        <v>44830</v>
      </c>
      <c r="C2" s="6">
        <v>44834</v>
      </c>
      <c r="D2" s="4">
        <v>2097</v>
      </c>
      <c r="E2" s="4" t="str">
        <f>VLOOKUP(A2,HOP!A:L,12,0)</f>
        <v>2097.00</v>
      </c>
      <c r="F2" s="4" t="str">
        <f>VLOOKUP(A2,HOP!A:C,3,0)</f>
        <v>2687929</v>
      </c>
      <c r="G2" s="4">
        <f>D2-E2</f>
        <v>0</v>
      </c>
      <c r="H2" s="4" t="str">
        <f>$H$1&amp;F2</f>
        <v>，2687929</v>
      </c>
      <c r="I2" s="4" t="str">
        <f>VLOOKUP(A2,HOP!A:U,21,0)</f>
        <v>直连</v>
      </c>
    </row>
    <row r="3" s="4" customFormat="1" spans="1:9">
      <c r="A3" s="5">
        <v>999221120184576</v>
      </c>
      <c r="B3" s="6">
        <v>44834</v>
      </c>
      <c r="C3" s="6">
        <v>44835</v>
      </c>
      <c r="D3" s="4">
        <v>476.34</v>
      </c>
      <c r="E3" s="4" t="str">
        <f>VLOOKUP(A3,HOP!A:L,12,0)</f>
        <v>476.34</v>
      </c>
      <c r="F3" s="4" t="str">
        <f>VLOOKUP(A3,HOP!A:C,3,0)</f>
        <v>2703412</v>
      </c>
      <c r="G3" s="4">
        <f t="shared" ref="G3:G17" si="0">D3-E3</f>
        <v>0</v>
      </c>
      <c r="H3" s="4" t="str">
        <f t="shared" ref="H3:H17" si="1">$H$1&amp;F3</f>
        <v>，2703412</v>
      </c>
      <c r="I3" s="4" t="str">
        <f>VLOOKUP(A3,HOP!A:U,21,0)</f>
        <v>直采</v>
      </c>
    </row>
    <row r="4" s="4" customFormat="1" hidden="1" spans="1:9">
      <c r="A4" s="5">
        <v>999221183620135</v>
      </c>
      <c r="B4" s="6">
        <v>44835</v>
      </c>
      <c r="C4" s="6">
        <v>44836</v>
      </c>
      <c r="D4" s="4">
        <v>0</v>
      </c>
      <c r="E4" s="4" t="e">
        <f>VLOOKUP(A4,HOP!A:L,12,0)</f>
        <v>#N/A</v>
      </c>
      <c r="F4" s="4" t="e">
        <f>VLOOKUP(A4,HOP!A:C,3,0)</f>
        <v>#N/A</v>
      </c>
      <c r="G4" s="4" t="e">
        <f t="shared" si="0"/>
        <v>#N/A</v>
      </c>
      <c r="H4" s="4" t="e">
        <f t="shared" si="1"/>
        <v>#N/A</v>
      </c>
      <c r="I4" s="4" t="e">
        <f>VLOOKUP(A4,HOP!A:U,21,0)</f>
        <v>#N/A</v>
      </c>
    </row>
    <row r="5" s="4" customFormat="1" spans="1:9">
      <c r="A5" s="5">
        <v>999221200894175</v>
      </c>
      <c r="B5" s="6">
        <v>44835</v>
      </c>
      <c r="C5" s="6">
        <v>44836</v>
      </c>
      <c r="D5" s="4">
        <v>489.6</v>
      </c>
      <c r="E5" s="4" t="str">
        <f>VLOOKUP(A5,HOP!A:L,12,0)</f>
        <v>489.60</v>
      </c>
      <c r="F5" s="4" t="str">
        <f>VLOOKUP(A5,HOP!A:C,3,0)</f>
        <v>2710987</v>
      </c>
      <c r="G5" s="4">
        <f t="shared" si="0"/>
        <v>0</v>
      </c>
      <c r="H5" s="4" t="str">
        <f t="shared" si="1"/>
        <v>，2710987</v>
      </c>
      <c r="I5" s="4" t="str">
        <f>VLOOKUP(A5,HOP!A:U,21,0)</f>
        <v>直采</v>
      </c>
    </row>
    <row r="6" s="4" customFormat="1" spans="1:9">
      <c r="A6" s="5">
        <v>21209769644</v>
      </c>
      <c r="B6" s="6">
        <v>44835</v>
      </c>
      <c r="C6" s="6">
        <v>44836</v>
      </c>
      <c r="D6" s="4">
        <v>1377</v>
      </c>
      <c r="E6" s="4" t="str">
        <f>VLOOKUP(A6,HOP!A:L,12,0)</f>
        <v>1377.00</v>
      </c>
      <c r="F6" s="4" t="str">
        <f>VLOOKUP(A6,HOP!A:C,3,0)</f>
        <v>2712070</v>
      </c>
      <c r="G6" s="4">
        <f t="shared" si="0"/>
        <v>0</v>
      </c>
      <c r="H6" s="4" t="str">
        <f t="shared" si="1"/>
        <v>，2712070</v>
      </c>
      <c r="I6" s="4" t="str">
        <f>VLOOKUP(A6,HOP!A:U,21,0)</f>
        <v>直采</v>
      </c>
    </row>
    <row r="7" s="4" customFormat="1" spans="1:9">
      <c r="A7" s="5">
        <v>999221211030135</v>
      </c>
      <c r="B7" s="6">
        <v>44835</v>
      </c>
      <c r="C7" s="6">
        <v>44836</v>
      </c>
      <c r="D7" s="4">
        <v>459</v>
      </c>
      <c r="E7" s="4" t="str">
        <f>VLOOKUP(A7,HOP!A:L,12,0)</f>
        <v>459.00</v>
      </c>
      <c r="F7" s="4" t="str">
        <f>VLOOKUP(A7,HOP!A:C,3,0)</f>
        <v>2712236</v>
      </c>
      <c r="G7" s="4">
        <f t="shared" si="0"/>
        <v>0</v>
      </c>
      <c r="H7" s="4" t="str">
        <f t="shared" si="1"/>
        <v>，2712236</v>
      </c>
      <c r="I7" s="4" t="str">
        <f>VLOOKUP(A7,HOP!A:U,21,0)</f>
        <v>直采</v>
      </c>
    </row>
    <row r="8" s="4" customFormat="1" hidden="1" spans="1:9">
      <c r="A8" s="5">
        <v>999221215677633</v>
      </c>
      <c r="B8" s="6">
        <v>44835</v>
      </c>
      <c r="C8" s="6">
        <v>44836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VLOOKUP(A8,HOP!A:U,21,0)</f>
        <v>#N/A</v>
      </c>
    </row>
    <row r="9" s="4" customFormat="1" spans="1:9">
      <c r="A9" s="5">
        <v>21215846202</v>
      </c>
      <c r="B9" s="6">
        <v>44835</v>
      </c>
      <c r="C9" s="6">
        <v>44836</v>
      </c>
      <c r="D9" s="4">
        <v>773.16</v>
      </c>
      <c r="E9" s="4" t="str">
        <f>VLOOKUP(A9,HOP!A:L,12,0)</f>
        <v>773.16</v>
      </c>
      <c r="F9" s="4" t="str">
        <f>VLOOKUP(A9,HOP!A:C,3,0)</f>
        <v>2712731</v>
      </c>
      <c r="G9" s="4">
        <f t="shared" si="0"/>
        <v>0</v>
      </c>
      <c r="H9" s="4" t="str">
        <f t="shared" si="1"/>
        <v>，2712731</v>
      </c>
      <c r="I9" s="4" t="str">
        <f>VLOOKUP(A9,HOP!A:U,21,0)</f>
        <v>直采</v>
      </c>
    </row>
    <row r="10" s="4" customFormat="1" spans="1:9">
      <c r="A10" s="5">
        <v>21215846204</v>
      </c>
      <c r="B10" s="6">
        <v>44835</v>
      </c>
      <c r="C10" s="6">
        <v>44836</v>
      </c>
      <c r="D10" s="4">
        <v>773.16</v>
      </c>
      <c r="E10" s="4" t="str">
        <f>VLOOKUP(A10,HOP!A:L,12,0)</f>
        <v>773.16</v>
      </c>
      <c r="F10" s="4" t="str">
        <f>VLOOKUP(A10,HOP!A:C,3,0)</f>
        <v>2712730</v>
      </c>
      <c r="G10" s="4">
        <f t="shared" si="0"/>
        <v>0</v>
      </c>
      <c r="H10" s="4" t="str">
        <f t="shared" si="1"/>
        <v>，2712730</v>
      </c>
      <c r="I10" s="4" t="str">
        <f>VLOOKUP(A10,HOP!A:U,21,0)</f>
        <v>直采</v>
      </c>
    </row>
    <row r="11" s="4" customFormat="1" spans="1:9">
      <c r="A11" s="5">
        <v>21216050984</v>
      </c>
      <c r="B11" s="6">
        <v>44835</v>
      </c>
      <c r="C11" s="6">
        <v>44836</v>
      </c>
      <c r="D11" s="4">
        <v>979.2</v>
      </c>
      <c r="E11" s="4" t="str">
        <f>VLOOKUP(A11,HOP!A:L,12,0)</f>
        <v>979.20</v>
      </c>
      <c r="F11" s="4" t="str">
        <f>VLOOKUP(A11,HOP!A:C,3,0)</f>
        <v>2712758</v>
      </c>
      <c r="G11" s="4">
        <f t="shared" si="0"/>
        <v>0</v>
      </c>
      <c r="H11" s="4" t="str">
        <f t="shared" si="1"/>
        <v>，2712758</v>
      </c>
      <c r="I11" s="4" t="str">
        <f>VLOOKUP(A11,HOP!A:U,21,0)</f>
        <v>直采</v>
      </c>
    </row>
    <row r="12" s="4" customFormat="1" hidden="1" spans="1:9">
      <c r="A12" s="5">
        <v>999221235173988</v>
      </c>
      <c r="B12" s="6">
        <v>44835</v>
      </c>
      <c r="C12" s="6">
        <v>44836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hidden="1" spans="1:9">
      <c r="A13" s="5">
        <v>999221235676980</v>
      </c>
      <c r="B13" s="6">
        <v>44835</v>
      </c>
      <c r="C13" s="6">
        <v>44836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21237654868</v>
      </c>
      <c r="B14" s="6">
        <v>44835</v>
      </c>
      <c r="C14" s="6">
        <v>44836</v>
      </c>
      <c r="D14" s="4">
        <v>773.16</v>
      </c>
      <c r="E14" s="4" t="str">
        <f>VLOOKUP(A14,HOP!A:L,12,0)</f>
        <v>773.16</v>
      </c>
      <c r="F14" s="4" t="str">
        <f>VLOOKUP(A14,HOP!A:C,3,0)</f>
        <v>2716065</v>
      </c>
      <c r="G14" s="4">
        <f t="shared" si="0"/>
        <v>0</v>
      </c>
      <c r="H14" s="4" t="str">
        <f t="shared" si="1"/>
        <v>，2716065</v>
      </c>
      <c r="I14" s="4" t="str">
        <f>VLOOKUP(A14,HOP!A:U,21,0)</f>
        <v>直采</v>
      </c>
    </row>
    <row r="15" s="4" customFormat="1" spans="1:9">
      <c r="A15" s="5">
        <v>21241275800</v>
      </c>
      <c r="B15" s="6">
        <v>44835</v>
      </c>
      <c r="C15" s="6">
        <v>44836</v>
      </c>
      <c r="D15" s="4">
        <v>1546.32</v>
      </c>
      <c r="E15" s="4" t="str">
        <f>VLOOKUP(A15,HOP!A:L,12,0)</f>
        <v>1546.32</v>
      </c>
      <c r="F15" s="4" t="str">
        <f>VLOOKUP(A15,HOP!A:C,3,0)</f>
        <v>2716772</v>
      </c>
      <c r="G15" s="4">
        <f t="shared" si="0"/>
        <v>0</v>
      </c>
      <c r="H15" s="4" t="str">
        <f t="shared" si="1"/>
        <v>，2716772</v>
      </c>
      <c r="I15" s="4" t="str">
        <f>VLOOKUP(A15,HOP!A:U,21,0)</f>
        <v>直采</v>
      </c>
    </row>
    <row r="16" s="4" customFormat="1" spans="1:9">
      <c r="A16" s="5">
        <v>21242141524</v>
      </c>
      <c r="B16" s="6">
        <v>44835</v>
      </c>
      <c r="C16" s="6">
        <v>44836</v>
      </c>
      <c r="D16" s="4">
        <v>1256.64</v>
      </c>
      <c r="E16" s="4" t="str">
        <f>VLOOKUP(A16,HOP!A:L,12,0)</f>
        <v>1256.64</v>
      </c>
      <c r="F16" s="4" t="str">
        <f>VLOOKUP(A16,HOP!A:C,3,0)</f>
        <v>2716897</v>
      </c>
      <c r="G16" s="4">
        <f t="shared" si="0"/>
        <v>0</v>
      </c>
      <c r="H16" s="4" t="str">
        <f t="shared" si="1"/>
        <v>，2716897</v>
      </c>
      <c r="I16" s="4" t="str">
        <f>VLOOKUP(A16,HOP!A:U,21,0)</f>
        <v>直采</v>
      </c>
    </row>
    <row r="17" s="4" customFormat="1" spans="1:9">
      <c r="A17" s="5">
        <v>999221251439852</v>
      </c>
      <c r="B17" s="6">
        <v>44835</v>
      </c>
      <c r="C17" s="6">
        <v>44836</v>
      </c>
      <c r="D17" s="4">
        <v>500.31</v>
      </c>
      <c r="E17" s="4" t="str">
        <f>VLOOKUP(A17,HOP!A:L,12,0)</f>
        <v>500.31</v>
      </c>
      <c r="F17" s="4" t="str">
        <f>VLOOKUP(A17,HOP!A:C,3,0)</f>
        <v>2718511</v>
      </c>
      <c r="G17" s="4">
        <f t="shared" si="0"/>
        <v>0</v>
      </c>
      <c r="H17" s="4" t="str">
        <f t="shared" si="1"/>
        <v>，2718511</v>
      </c>
      <c r="I17" s="4" t="str">
        <f>VLOOKUP(A17,HOP!A:U,21,0)</f>
        <v>Saas酒店</v>
      </c>
    </row>
    <row r="19" spans="4:4">
      <c r="D19" s="4">
        <f>SUM(D2:D18)</f>
        <v>11500.89</v>
      </c>
    </row>
    <row r="24" spans="1:5">
      <c r="A24" s="4" t="s">
        <v>94</v>
      </c>
      <c r="D24" s="4">
        <v>8903.58</v>
      </c>
      <c r="E24" s="4">
        <v>9706.38</v>
      </c>
    </row>
    <row r="25" spans="1:5">
      <c r="A25" s="4" t="s">
        <v>95</v>
      </c>
      <c r="D25" s="4">
        <v>2097</v>
      </c>
      <c r="E25" s="4">
        <v>2286.08</v>
      </c>
    </row>
    <row r="26" spans="1:5">
      <c r="A26" s="4" t="s">
        <v>96</v>
      </c>
      <c r="D26" s="4">
        <v>500.31</v>
      </c>
      <c r="E26" s="4">
        <v>545.42</v>
      </c>
    </row>
    <row r="27" spans="1:5">
      <c r="A27" s="4" t="s">
        <v>97</v>
      </c>
      <c r="D27" s="4">
        <f>SUBTOTAL(9,D24:D26)</f>
        <v>11500.89</v>
      </c>
      <c r="E27" s="4">
        <f>SUBTOTAL(9,E24:E26)</f>
        <v>12537.88</v>
      </c>
    </row>
    <row r="28" spans="1:1">
      <c r="A28" s="4" t="s">
        <v>98</v>
      </c>
    </row>
  </sheetData>
  <autoFilter ref="A1:XFD19">
    <filterColumn colId="3">
      <filters blank="1">
        <filter val="500.31"/>
        <filter val="979.2"/>
        <filter val="1546.32"/>
        <filter val="476.34"/>
        <filter val="1256.64"/>
        <filter val="489.6"/>
        <filter val="773.16"/>
        <filter val="1377"/>
        <filter val="2097"/>
        <filter val="459"/>
        <filter val="11500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99</v>
      </c>
      <c r="B1" s="2" t="s">
        <v>100</v>
      </c>
      <c r="C1" s="2" t="s">
        <v>101</v>
      </c>
      <c r="D1" s="2" t="s">
        <v>102</v>
      </c>
      <c r="E1" s="2" t="s">
        <v>13</v>
      </c>
      <c r="F1" s="2" t="s">
        <v>5</v>
      </c>
      <c r="G1" s="2" t="s">
        <v>6</v>
      </c>
      <c r="H1" s="2" t="s">
        <v>103</v>
      </c>
      <c r="I1" s="2" t="s">
        <v>104</v>
      </c>
      <c r="J1" s="2" t="s">
        <v>105</v>
      </c>
      <c r="K1" s="2" t="s">
        <v>106</v>
      </c>
      <c r="L1" s="2" t="s">
        <v>107</v>
      </c>
      <c r="M1" s="2" t="s">
        <v>108</v>
      </c>
      <c r="N1" s="2" t="s">
        <v>109</v>
      </c>
      <c r="O1" s="2" t="s">
        <v>110</v>
      </c>
      <c r="P1" s="2" t="s">
        <v>111</v>
      </c>
      <c r="Q1" s="2" t="s">
        <v>112</v>
      </c>
      <c r="R1" s="2" t="s">
        <v>113</v>
      </c>
      <c r="S1" s="2" t="s">
        <v>114</v>
      </c>
      <c r="T1" s="2" t="s">
        <v>115</v>
      </c>
      <c r="U1" s="2" t="s">
        <v>116</v>
      </c>
      <c r="V1" s="2" t="s">
        <v>117</v>
      </c>
    </row>
    <row r="2" s="1" customFormat="1" spans="1:22">
      <c r="A2" s="3">
        <v>999221251439852</v>
      </c>
      <c r="B2" s="1" t="s">
        <v>118</v>
      </c>
      <c r="C2" s="1" t="s">
        <v>119</v>
      </c>
      <c r="D2" s="1" t="s">
        <v>120</v>
      </c>
      <c r="E2" s="1" t="s">
        <v>90</v>
      </c>
      <c r="F2" s="1" t="s">
        <v>118</v>
      </c>
      <c r="G2" s="1" t="s">
        <v>121</v>
      </c>
      <c r="H2" s="1" t="s">
        <v>122</v>
      </c>
      <c r="I2" s="1" t="s">
        <v>123</v>
      </c>
      <c r="J2" s="1" t="s">
        <v>124</v>
      </c>
      <c r="K2" s="1" t="s">
        <v>123</v>
      </c>
      <c r="L2" s="1" t="s">
        <v>123</v>
      </c>
      <c r="M2" s="1" t="s">
        <v>125</v>
      </c>
      <c r="N2" s="1" t="s">
        <v>125</v>
      </c>
      <c r="O2" s="1" t="s">
        <v>126</v>
      </c>
      <c r="P2" s="1" t="s">
        <v>127</v>
      </c>
      <c r="Q2" s="1" t="s">
        <v>128</v>
      </c>
      <c r="R2" s="1" t="s">
        <v>129</v>
      </c>
      <c r="S2" s="1" t="s">
        <v>130</v>
      </c>
      <c r="T2" s="1" t="s">
        <v>131</v>
      </c>
      <c r="U2" s="1" t="s">
        <v>132</v>
      </c>
      <c r="V2" s="1" t="s">
        <v>133</v>
      </c>
    </row>
    <row r="3" s="1" customFormat="1" spans="1:22">
      <c r="A3" s="3">
        <v>21242141524</v>
      </c>
      <c r="B3" s="1" t="s">
        <v>134</v>
      </c>
      <c r="C3" s="1" t="s">
        <v>135</v>
      </c>
      <c r="D3" s="1" t="s">
        <v>136</v>
      </c>
      <c r="E3" s="1" t="s">
        <v>85</v>
      </c>
      <c r="F3" s="1" t="s">
        <v>118</v>
      </c>
      <c r="G3" s="1" t="s">
        <v>121</v>
      </c>
      <c r="H3" s="1" t="s">
        <v>122</v>
      </c>
      <c r="I3" s="1" t="s">
        <v>137</v>
      </c>
      <c r="J3" s="1" t="s">
        <v>124</v>
      </c>
      <c r="K3" s="1" t="s">
        <v>137</v>
      </c>
      <c r="L3" s="1" t="s">
        <v>137</v>
      </c>
      <c r="M3" s="1" t="s">
        <v>125</v>
      </c>
      <c r="N3" s="1" t="s">
        <v>125</v>
      </c>
      <c r="O3" s="1" t="s">
        <v>126</v>
      </c>
      <c r="P3" s="1" t="s">
        <v>127</v>
      </c>
      <c r="Q3" s="1" t="s">
        <v>128</v>
      </c>
      <c r="R3" s="1" t="s">
        <v>138</v>
      </c>
      <c r="S3" s="1" t="s">
        <v>130</v>
      </c>
      <c r="T3" s="1" t="s">
        <v>131</v>
      </c>
      <c r="U3" s="1" t="s">
        <v>139</v>
      </c>
      <c r="V3" s="1" t="s">
        <v>133</v>
      </c>
    </row>
    <row r="4" s="1" customFormat="1" spans="1:22">
      <c r="A4" s="3">
        <v>21241275800</v>
      </c>
      <c r="B4" s="1" t="s">
        <v>134</v>
      </c>
      <c r="C4" s="1" t="s">
        <v>140</v>
      </c>
      <c r="D4" s="1" t="s">
        <v>141</v>
      </c>
      <c r="E4" s="1" t="s">
        <v>82</v>
      </c>
      <c r="F4" s="1" t="s">
        <v>118</v>
      </c>
      <c r="G4" s="1" t="s">
        <v>121</v>
      </c>
      <c r="H4" s="1" t="s">
        <v>122</v>
      </c>
      <c r="I4" s="1" t="s">
        <v>142</v>
      </c>
      <c r="J4" s="1" t="s">
        <v>124</v>
      </c>
      <c r="K4" s="1" t="s">
        <v>142</v>
      </c>
      <c r="L4" s="1" t="s">
        <v>142</v>
      </c>
      <c r="M4" s="1" t="s">
        <v>125</v>
      </c>
      <c r="N4" s="1" t="s">
        <v>125</v>
      </c>
      <c r="O4" s="1" t="s">
        <v>126</v>
      </c>
      <c r="P4" s="1" t="s">
        <v>127</v>
      </c>
      <c r="Q4" s="1" t="s">
        <v>128</v>
      </c>
      <c r="R4" s="1" t="s">
        <v>143</v>
      </c>
      <c r="S4" s="1" t="s">
        <v>130</v>
      </c>
      <c r="T4" s="1" t="s">
        <v>131</v>
      </c>
      <c r="U4" s="1" t="s">
        <v>139</v>
      </c>
      <c r="V4" s="1" t="s">
        <v>133</v>
      </c>
    </row>
    <row r="5" s="1" customFormat="1" spans="1:22">
      <c r="A5" s="3">
        <v>21237654868</v>
      </c>
      <c r="B5" s="1" t="s">
        <v>144</v>
      </c>
      <c r="C5" s="1" t="s">
        <v>145</v>
      </c>
      <c r="D5" s="1" t="s">
        <v>141</v>
      </c>
      <c r="E5" s="1" t="s">
        <v>80</v>
      </c>
      <c r="F5" s="1" t="s">
        <v>118</v>
      </c>
      <c r="G5" s="1" t="s">
        <v>121</v>
      </c>
      <c r="H5" s="1" t="s">
        <v>122</v>
      </c>
      <c r="I5" s="1" t="s">
        <v>146</v>
      </c>
      <c r="J5" s="1" t="s">
        <v>124</v>
      </c>
      <c r="K5" s="1" t="s">
        <v>146</v>
      </c>
      <c r="L5" s="1" t="s">
        <v>146</v>
      </c>
      <c r="M5" s="1" t="s">
        <v>125</v>
      </c>
      <c r="N5" s="1" t="s">
        <v>125</v>
      </c>
      <c r="O5" s="1" t="s">
        <v>126</v>
      </c>
      <c r="P5" s="1" t="s">
        <v>127</v>
      </c>
      <c r="Q5" s="1" t="s">
        <v>128</v>
      </c>
      <c r="R5" s="1" t="s">
        <v>147</v>
      </c>
      <c r="S5" s="1" t="s">
        <v>130</v>
      </c>
      <c r="T5" s="1" t="s">
        <v>131</v>
      </c>
      <c r="U5" s="1" t="s">
        <v>139</v>
      </c>
      <c r="V5" s="1" t="s">
        <v>133</v>
      </c>
    </row>
    <row r="6" s="1" customFormat="1" spans="1:22">
      <c r="A6" s="3">
        <v>21216050984</v>
      </c>
      <c r="B6" s="1" t="s">
        <v>148</v>
      </c>
      <c r="C6" s="1" t="s">
        <v>149</v>
      </c>
      <c r="D6" s="1" t="s">
        <v>150</v>
      </c>
      <c r="E6" s="1" t="s">
        <v>68</v>
      </c>
      <c r="F6" s="1" t="s">
        <v>118</v>
      </c>
      <c r="G6" s="1" t="s">
        <v>121</v>
      </c>
      <c r="H6" s="1" t="s">
        <v>122</v>
      </c>
      <c r="I6" s="1" t="s">
        <v>151</v>
      </c>
      <c r="J6" s="1" t="s">
        <v>124</v>
      </c>
      <c r="K6" s="1" t="s">
        <v>151</v>
      </c>
      <c r="L6" s="1" t="s">
        <v>151</v>
      </c>
      <c r="M6" s="1" t="s">
        <v>125</v>
      </c>
      <c r="N6" s="1" t="s">
        <v>125</v>
      </c>
      <c r="O6" s="1" t="s">
        <v>126</v>
      </c>
      <c r="P6" s="1" t="s">
        <v>127</v>
      </c>
      <c r="Q6" s="1" t="s">
        <v>128</v>
      </c>
      <c r="R6" s="1" t="s">
        <v>152</v>
      </c>
      <c r="S6" s="1" t="s">
        <v>130</v>
      </c>
      <c r="T6" s="1" t="s">
        <v>131</v>
      </c>
      <c r="U6" s="1" t="s">
        <v>139</v>
      </c>
      <c r="V6" s="1" t="s">
        <v>133</v>
      </c>
    </row>
    <row r="7" s="1" customFormat="1" spans="1:22">
      <c r="A7" s="3">
        <v>21215846202</v>
      </c>
      <c r="B7" s="1" t="s">
        <v>148</v>
      </c>
      <c r="C7" s="1" t="s">
        <v>153</v>
      </c>
      <c r="D7" s="1" t="s">
        <v>141</v>
      </c>
      <c r="E7" s="1" t="s">
        <v>63</v>
      </c>
      <c r="F7" s="1" t="s">
        <v>118</v>
      </c>
      <c r="G7" s="1" t="s">
        <v>121</v>
      </c>
      <c r="H7" s="1" t="s">
        <v>122</v>
      </c>
      <c r="I7" s="1" t="s">
        <v>146</v>
      </c>
      <c r="J7" s="1" t="s">
        <v>124</v>
      </c>
      <c r="K7" s="1" t="s">
        <v>146</v>
      </c>
      <c r="L7" s="1" t="s">
        <v>146</v>
      </c>
      <c r="M7" s="1" t="s">
        <v>125</v>
      </c>
      <c r="N7" s="1" t="s">
        <v>125</v>
      </c>
      <c r="O7" s="1" t="s">
        <v>126</v>
      </c>
      <c r="P7" s="1" t="s">
        <v>127</v>
      </c>
      <c r="Q7" s="1" t="s">
        <v>128</v>
      </c>
      <c r="R7" s="1" t="s">
        <v>154</v>
      </c>
      <c r="S7" s="1" t="s">
        <v>130</v>
      </c>
      <c r="T7" s="1" t="s">
        <v>131</v>
      </c>
      <c r="U7" s="1" t="s">
        <v>139</v>
      </c>
      <c r="V7" s="1" t="s">
        <v>133</v>
      </c>
    </row>
    <row r="8" s="1" customFormat="1" spans="1:22">
      <c r="A8" s="3">
        <v>21215846204</v>
      </c>
      <c r="B8" s="1" t="s">
        <v>148</v>
      </c>
      <c r="C8" s="1" t="s">
        <v>155</v>
      </c>
      <c r="D8" s="1" t="s">
        <v>141</v>
      </c>
      <c r="E8" s="1" t="s">
        <v>66</v>
      </c>
      <c r="F8" s="1" t="s">
        <v>118</v>
      </c>
      <c r="G8" s="1" t="s">
        <v>121</v>
      </c>
      <c r="H8" s="1" t="s">
        <v>122</v>
      </c>
      <c r="I8" s="1" t="s">
        <v>146</v>
      </c>
      <c r="J8" s="1" t="s">
        <v>124</v>
      </c>
      <c r="K8" s="1" t="s">
        <v>146</v>
      </c>
      <c r="L8" s="1" t="s">
        <v>146</v>
      </c>
      <c r="M8" s="1" t="s">
        <v>125</v>
      </c>
      <c r="N8" s="1" t="s">
        <v>125</v>
      </c>
      <c r="O8" s="1" t="s">
        <v>126</v>
      </c>
      <c r="P8" s="1" t="s">
        <v>127</v>
      </c>
      <c r="Q8" s="1" t="s">
        <v>128</v>
      </c>
      <c r="R8" s="1" t="s">
        <v>154</v>
      </c>
      <c r="S8" s="1" t="s">
        <v>130</v>
      </c>
      <c r="T8" s="1" t="s">
        <v>131</v>
      </c>
      <c r="U8" s="1" t="s">
        <v>139</v>
      </c>
      <c r="V8" s="1" t="s">
        <v>133</v>
      </c>
    </row>
    <row r="9" s="1" customFormat="1" spans="1:22">
      <c r="A9" s="3">
        <v>999221211030135</v>
      </c>
      <c r="B9" s="1" t="s">
        <v>148</v>
      </c>
      <c r="C9" s="1" t="s">
        <v>156</v>
      </c>
      <c r="D9" s="1" t="s">
        <v>141</v>
      </c>
      <c r="E9" s="1" t="s">
        <v>57</v>
      </c>
      <c r="F9" s="1" t="s">
        <v>118</v>
      </c>
      <c r="G9" s="1" t="s">
        <v>121</v>
      </c>
      <c r="H9" s="1" t="s">
        <v>122</v>
      </c>
      <c r="I9" s="1" t="s">
        <v>157</v>
      </c>
      <c r="J9" s="1" t="s">
        <v>124</v>
      </c>
      <c r="K9" s="1" t="s">
        <v>157</v>
      </c>
      <c r="L9" s="1" t="s">
        <v>157</v>
      </c>
      <c r="M9" s="1" t="s">
        <v>125</v>
      </c>
      <c r="N9" s="1" t="s">
        <v>125</v>
      </c>
      <c r="O9" s="1" t="s">
        <v>126</v>
      </c>
      <c r="P9" s="1" t="s">
        <v>127</v>
      </c>
      <c r="Q9" s="1" t="s">
        <v>128</v>
      </c>
      <c r="R9" s="1" t="s">
        <v>158</v>
      </c>
      <c r="S9" s="1" t="s">
        <v>130</v>
      </c>
      <c r="T9" s="1" t="s">
        <v>131</v>
      </c>
      <c r="U9" s="1" t="s">
        <v>139</v>
      </c>
      <c r="V9" s="1" t="s">
        <v>133</v>
      </c>
    </row>
    <row r="10" s="1" customFormat="1" spans="1:22">
      <c r="A10" s="3">
        <v>21209769644</v>
      </c>
      <c r="B10" s="1" t="s">
        <v>148</v>
      </c>
      <c r="C10" s="1" t="s">
        <v>159</v>
      </c>
      <c r="D10" s="1" t="s">
        <v>141</v>
      </c>
      <c r="E10" s="1" t="s">
        <v>55</v>
      </c>
      <c r="F10" s="1" t="s">
        <v>118</v>
      </c>
      <c r="G10" s="1" t="s">
        <v>121</v>
      </c>
      <c r="H10" s="1" t="s">
        <v>122</v>
      </c>
      <c r="I10" s="1" t="s">
        <v>160</v>
      </c>
      <c r="J10" s="1" t="s">
        <v>124</v>
      </c>
      <c r="K10" s="1" t="s">
        <v>160</v>
      </c>
      <c r="L10" s="1" t="s">
        <v>160</v>
      </c>
      <c r="M10" s="1" t="s">
        <v>125</v>
      </c>
      <c r="N10" s="1" t="s">
        <v>125</v>
      </c>
      <c r="O10" s="1" t="s">
        <v>126</v>
      </c>
      <c r="P10" s="1" t="s">
        <v>127</v>
      </c>
      <c r="Q10" s="1" t="s">
        <v>128</v>
      </c>
      <c r="R10" s="1" t="s">
        <v>161</v>
      </c>
      <c r="S10" s="1" t="s">
        <v>130</v>
      </c>
      <c r="T10" s="1" t="s">
        <v>131</v>
      </c>
      <c r="U10" s="1" t="s">
        <v>139</v>
      </c>
      <c r="V10" s="1" t="s">
        <v>133</v>
      </c>
    </row>
    <row r="11" s="1" customFormat="1" spans="1:22">
      <c r="A11" s="3">
        <v>999221200894175</v>
      </c>
      <c r="B11" s="1" t="s">
        <v>162</v>
      </c>
      <c r="C11" s="1" t="s">
        <v>163</v>
      </c>
      <c r="D11" s="1" t="s">
        <v>150</v>
      </c>
      <c r="E11" s="1" t="s">
        <v>51</v>
      </c>
      <c r="F11" s="1" t="s">
        <v>118</v>
      </c>
      <c r="G11" s="1" t="s">
        <v>121</v>
      </c>
      <c r="H11" s="1" t="s">
        <v>122</v>
      </c>
      <c r="I11" s="1" t="s">
        <v>164</v>
      </c>
      <c r="J11" s="1" t="s">
        <v>124</v>
      </c>
      <c r="K11" s="1" t="s">
        <v>164</v>
      </c>
      <c r="L11" s="1" t="s">
        <v>164</v>
      </c>
      <c r="M11" s="1" t="s">
        <v>125</v>
      </c>
      <c r="N11" s="1" t="s">
        <v>125</v>
      </c>
      <c r="O11" s="1" t="s">
        <v>126</v>
      </c>
      <c r="P11" s="1" t="s">
        <v>127</v>
      </c>
      <c r="Q11" s="1" t="s">
        <v>128</v>
      </c>
      <c r="R11" s="1" t="s">
        <v>165</v>
      </c>
      <c r="S11" s="1" t="s">
        <v>130</v>
      </c>
      <c r="T11" s="1" t="s">
        <v>131</v>
      </c>
      <c r="U11" s="1" t="s">
        <v>139</v>
      </c>
      <c r="V11" s="1" t="s">
        <v>133</v>
      </c>
    </row>
    <row r="12" s="1" customFormat="1" spans="1:22">
      <c r="A12" s="3">
        <v>999221120184576</v>
      </c>
      <c r="B12" s="1" t="s">
        <v>166</v>
      </c>
      <c r="C12" s="1" t="s">
        <v>167</v>
      </c>
      <c r="D12" s="1" t="s">
        <v>136</v>
      </c>
      <c r="E12" s="1" t="s">
        <v>40</v>
      </c>
      <c r="F12" s="1" t="s">
        <v>134</v>
      </c>
      <c r="G12" s="1" t="s">
        <v>118</v>
      </c>
      <c r="H12" s="1" t="s">
        <v>122</v>
      </c>
      <c r="I12" s="1" t="s">
        <v>168</v>
      </c>
      <c r="J12" s="1" t="s">
        <v>124</v>
      </c>
      <c r="K12" s="1" t="s">
        <v>168</v>
      </c>
      <c r="L12" s="1" t="s">
        <v>168</v>
      </c>
      <c r="M12" s="1" t="s">
        <v>125</v>
      </c>
      <c r="N12" s="1" t="s">
        <v>125</v>
      </c>
      <c r="O12" s="1" t="s">
        <v>126</v>
      </c>
      <c r="P12" s="1" t="s">
        <v>127</v>
      </c>
      <c r="Q12" s="1" t="s">
        <v>128</v>
      </c>
      <c r="R12" s="1" t="s">
        <v>169</v>
      </c>
      <c r="S12" s="1" t="s">
        <v>130</v>
      </c>
      <c r="T12" s="1" t="s">
        <v>131</v>
      </c>
      <c r="U12" s="1" t="s">
        <v>139</v>
      </c>
      <c r="V12" s="1" t="s">
        <v>133</v>
      </c>
    </row>
    <row r="13" s="1" customFormat="1" spans="1:22">
      <c r="A13" s="3">
        <v>18951595694</v>
      </c>
      <c r="B13" s="1" t="s">
        <v>170</v>
      </c>
      <c r="C13" s="1" t="s">
        <v>171</v>
      </c>
      <c r="D13" s="1" t="s">
        <v>172</v>
      </c>
      <c r="E13" s="1" t="s">
        <v>173</v>
      </c>
      <c r="F13" s="1" t="s">
        <v>162</v>
      </c>
      <c r="G13" s="1" t="s">
        <v>134</v>
      </c>
      <c r="H13" s="1" t="s">
        <v>122</v>
      </c>
      <c r="I13" s="1" t="s">
        <v>174</v>
      </c>
      <c r="J13" s="1" t="s">
        <v>124</v>
      </c>
      <c r="K13" s="1" t="s">
        <v>174</v>
      </c>
      <c r="L13" s="1" t="s">
        <v>175</v>
      </c>
      <c r="M13" s="1" t="s">
        <v>176</v>
      </c>
      <c r="N13" s="1" t="s">
        <v>176</v>
      </c>
      <c r="O13" s="1" t="s">
        <v>126</v>
      </c>
      <c r="P13" s="1" t="s">
        <v>127</v>
      </c>
      <c r="Q13" s="1" t="s">
        <v>128</v>
      </c>
      <c r="R13" s="1" t="s">
        <v>177</v>
      </c>
      <c r="S13" s="1" t="s">
        <v>130</v>
      </c>
      <c r="T13" s="1" t="s">
        <v>131</v>
      </c>
      <c r="U13" s="1" t="s">
        <v>178</v>
      </c>
      <c r="V13" s="1" t="s">
        <v>133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2022-10-17T02:15:26Z</dcterms:created>
  <dcterms:modified xsi:type="dcterms:W3CDTF">2022-10-17T03:08:54Z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BC5EBF97409B468BACF55135321DBC4B</vt:lpwstr>
  </property>
  <property fmtid="{D5CDD505-2E9C-101B-9397-08002B2CF9AE}" pid="3" name="KSOProductBuildVer">
    <vt:lpwstr>2052-11.1.0.12598</vt:lpwstr>
  </property>
</Properties>
</file>