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<sst xmlns="http://schemas.openxmlformats.org/spreadsheetml/2006/main" count="418" uniqueCount="164">
  <si>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</si>
  <si>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</si>
  <si>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</si>
  <si>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</si>
  <si>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</si>
  <si>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</si>
  <si>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</si>
  <si>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</si>
  <si>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</si>
  <si>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</si>
  <si>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</si>
  <si>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</si>
  <si>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</si>
  <si>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</si>
  <si>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</si>
  <si>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</si>
  <si>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</si>
  <si>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</si>
  <si>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</si>
  <si>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</si>
  <si>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</si>
  <si>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</si>
  <si>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</si>
  <si>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</si>
  <si>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</si>
  <si>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999221409482213	</t>
  </si>
  <si>
    <t>Ctrip</t>
  </si>
  <si>
    <t>正常</t>
  </si>
  <si>
    <t>[钦州]城市便捷酒店(钦州港区中心广场店)(71586469)</t>
  </si>
  <si>
    <t>精选双床房&lt;双人入住&gt;&lt;内宾&gt;&lt;预付&gt;&lt;无早&gt;</t>
  </si>
  <si>
    <t>CNY</t>
  </si>
  <si>
    <t>李强</t>
  </si>
  <si>
    <t>CA11323221015CNY</t>
  </si>
  <si>
    <t>未提现</t>
  </si>
  <si>
    <t>携程开票</t>
  </si>
  <si>
    <t xml:space="preserve">	</t>
  </si>
  <si>
    <t xml:space="preserve">999221417553313	</t>
  </si>
  <si>
    <t>[武汉]精途酒店（武汉极地海洋常青城地铁店）(72840618)</t>
  </si>
  <si>
    <t>特惠大床房&lt;双人入住&gt;&lt;内宾&gt;&lt;预付&gt;&lt;无早&gt;</t>
  </si>
  <si>
    <t>张福星</t>
  </si>
  <si>
    <t xml:space="preserve">999221422000536	</t>
  </si>
  <si>
    <t>[云浮]城市便捷酒店(云浮汽车站店)(78098404)</t>
  </si>
  <si>
    <t>标准大床房&lt;双人入住&gt;&lt;内宾&gt;&lt;预付&gt;&lt;无早&gt;</t>
  </si>
  <si>
    <t>戴金龙</t>
  </si>
  <si>
    <t xml:space="preserve">2735051	</t>
  </si>
  <si>
    <t xml:space="preserve">999221423588730	</t>
  </si>
  <si>
    <t>[武汉]城市便捷酒店(武汉光谷纺织大学店)(71581846)</t>
  </si>
  <si>
    <t>唐浩浩</t>
  </si>
  <si>
    <t xml:space="preserve">999221375964067	</t>
  </si>
  <si>
    <t>[淮安]柏曼酒店(淮安东站周恩来纪念馆店)(71584791)</t>
  </si>
  <si>
    <t>曼悦大床房&lt;双人入住&gt;&lt;内宾&gt;&lt;预付&gt;&lt;无早&gt;</t>
  </si>
  <si>
    <t>雷鑫</t>
  </si>
  <si>
    <t>CA11323221016CNY</t>
  </si>
  <si>
    <t xml:space="preserve">2733100	</t>
  </si>
  <si>
    <t xml:space="preserve">999221428127886	</t>
  </si>
  <si>
    <t>[南宁]城市便捷酒店(南宁会展中心航洋城地铁站店)(75074245)</t>
  </si>
  <si>
    <t>呈丨标准大床房&lt;双人入住&gt;&lt;内宾&gt;&lt;预付&gt;&lt;无早&gt;</t>
  </si>
  <si>
    <t>张方成</t>
  </si>
  <si>
    <t xml:space="preserve">999221429584418	</t>
  </si>
  <si>
    <t>[胶州]青岛胶州亚朵酒店(65111972)</t>
  </si>
  <si>
    <t>高级大床房&lt;双人入住&gt;&lt;内宾&gt;&lt;预付&gt;&lt;单早&gt;</t>
  </si>
  <si>
    <t>李志国</t>
  </si>
  <si>
    <t xml:space="preserve">21194999512	</t>
  </si>
  <si>
    <t>[南京]南京板桥吾悦广场亚朵酒店(65109162)</t>
  </si>
  <si>
    <t>几木大床房&lt;双人入住&gt;&lt;内宾&gt;&lt;预付&gt;&lt;单早&gt;</t>
  </si>
  <si>
    <t>卢震宇</t>
  </si>
  <si>
    <t>CA11323221017CNY</t>
  </si>
  <si>
    <t xml:space="preserve">999221424534555	</t>
  </si>
  <si>
    <t>[厦门]柏曼酒店(厦门机场湖里大道店)(83812728)</t>
  </si>
  <si>
    <t>曼享大床房&lt;双人入住&gt;&lt;内宾&gt;&lt;预付&gt;&lt;双早&gt;</t>
  </si>
  <si>
    <t>甘威</t>
  </si>
  <si>
    <t xml:space="preserve">2735384	</t>
  </si>
  <si>
    <t xml:space="preserve">999221436350026	</t>
  </si>
  <si>
    <t>[深圳]城市便捷酒店连锁(深圳南山科技园马家龙店)(71590667)</t>
  </si>
  <si>
    <t>成芬芬</t>
  </si>
  <si>
    <t xml:space="preserve">999221438174325	</t>
  </si>
  <si>
    <t>[西林]城市便捷酒店(百色西林时代广场店)(71589705)</t>
  </si>
  <si>
    <t>商务大床房&lt;双人入住&gt;&lt;内宾&gt;&lt;预付&gt;&lt;无早&gt;</t>
  </si>
  <si>
    <t>熊涛</t>
  </si>
  <si>
    <t xml:space="preserve">2737421	</t>
  </si>
  <si>
    <t>，</t>
  </si>
  <si>
    <t>A221017093107481</t>
  </si>
  <si>
    <t>CNY / HKD 当前参考汇率: 1.087940538</t>
  </si>
  <si>
    <t>总计：4526.87 CNY/
4924.97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</si>
  <si>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</si>
  <si>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</si>
  <si>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</si>
  <si>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</si>
  <si>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</si>
  <si>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</si>
  <si>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</si>
  <si>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</si>
  <si>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</si>
  <si>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</si>
  <si>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</si>
  <si>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</si>
  <si>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</si>
  <si>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</si>
  <si>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</si>
  <si>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</si>
  <si>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</si>
  <si>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</si>
  <si>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</si>
  <si>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</si>
  <si>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2737421</t>
  </si>
  <si>
    <t>城市便捷酒店(百色西林时代广场店)</t>
  </si>
  <si>
    <t>2022-10-14</t>
  </si>
  <si>
    <t>退房日月结</t>
  </si>
  <si>
    <t>176.30</t>
  </si>
  <si>
    <t>RMB</t>
  </si>
  <si>
    <t>0</t>
  </si>
  <si>
    <t>0.00</t>
  </si>
  <si>
    <t>携程汇智国内直连</t>
  </si>
  <si>
    <t>1861</t>
  </si>
  <si>
    <t>2022-10-13 09:27:43</t>
  </si>
  <si>
    <t>否</t>
  </si>
  <si>
    <t>汇智国际旅游发展有限公司</t>
  </si>
  <si>
    <t>直连</t>
  </si>
  <si>
    <t>中国</t>
  </si>
  <si>
    <t>2737101</t>
  </si>
  <si>
    <t>城市便捷酒店连锁(深圳南山科技园马家龙店)</t>
  </si>
  <si>
    <t>221.40</t>
  </si>
  <si>
    <t>2022-10-13 00:17:14</t>
  </si>
  <si>
    <t>2022-10-12</t>
  </si>
  <si>
    <t>2736188</t>
  </si>
  <si>
    <t>胶州亚朵酒店</t>
  </si>
  <si>
    <t>296.02</t>
  </si>
  <si>
    <t>2022-10-12 12:53:13</t>
  </si>
  <si>
    <t>2735957</t>
  </si>
  <si>
    <t>城市便捷酒店(南宁会展中心地铁站店)</t>
  </si>
  <si>
    <t>199.88</t>
  </si>
  <si>
    <t>2022-10-12 10:12:47</t>
  </si>
  <si>
    <t>2022-10-11</t>
  </si>
  <si>
    <t>2735384</t>
  </si>
  <si>
    <t>柏曼酒店(厦门机场湖里大道店)</t>
  </si>
  <si>
    <t>276.75</t>
  </si>
  <si>
    <t>2022-10-11 21:22:34</t>
  </si>
  <si>
    <t>2735274</t>
  </si>
  <si>
    <t>城市便捷酒店(武汉光谷纺织大学店)</t>
  </si>
  <si>
    <t>155.80</t>
  </si>
  <si>
    <t>2022-10-11 20:24:30</t>
  </si>
  <si>
    <t>2735051</t>
  </si>
  <si>
    <t>城市便捷酒店(云浮汽车站店)</t>
  </si>
  <si>
    <t>178.35</t>
  </si>
  <si>
    <t>2022-10-11 18:03:53</t>
  </si>
  <si>
    <t>2734553</t>
  </si>
  <si>
    <t>精途酒店（武汉极地海洋常青城地铁店）</t>
  </si>
  <si>
    <t>144.52</t>
  </si>
  <si>
    <t>2022-10-11 12:16:29</t>
  </si>
  <si>
    <t>2022-10-10</t>
  </si>
  <si>
    <t>2733801</t>
  </si>
  <si>
    <t>城市便捷酒店(钦州港区中心广场店)</t>
  </si>
  <si>
    <t>238.82</t>
  </si>
  <si>
    <t>2022-10-10 20:45:59</t>
  </si>
  <si>
    <t>2733100</t>
  </si>
  <si>
    <t>柏曼酒店(淮安东站周恩来纪念馆店)</t>
  </si>
  <si>
    <t>160.92</t>
  </si>
  <si>
    <t>2022-10-10 11:56:13</t>
  </si>
  <si>
    <t>2022-09-26</t>
  </si>
  <si>
    <t>2710391</t>
  </si>
  <si>
    <t>南京板桥吾悦广场亚朵酒店</t>
  </si>
  <si>
    <t>2022-10-07</t>
  </si>
  <si>
    <t>2478.11</t>
  </si>
  <si>
    <t>2022-09-26 17:43:04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</si>
</sst>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409575</xdr:colOff>
      <xdr:row>67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668000" cy="6286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44845</v>
      </c>
      <c r="G2" s="6">
        <v>44846</v>
      </c>
      <c r="H2" s="4">
        <v>1</v>
      </c>
      <c r="I2" s="4">
        <v>1</v>
      </c>
      <c r="J2" s="4">
        <v>1</v>
      </c>
      <c r="K2" s="4" t="s">
        <v>30</v>
      </c>
      <c r="L2" s="4">
        <v>238.82</v>
      </c>
      <c r="M2" s="4">
        <v>238.82</v>
      </c>
      <c r="N2" s="4" t="s">
        <v>31</v>
      </c>
      <c r="O2" s="4" t="s">
        <v>32</v>
      </c>
      <c r="P2" s="4" t="s">
        <v>33</v>
      </c>
      <c r="Q2" s="4">
        <v>0</v>
      </c>
      <c r="R2" s="7">
        <v>44844</v>
      </c>
      <c r="S2" s="6">
        <v>44849</v>
      </c>
      <c r="T2" s="4" t="s">
        <v>34</v>
      </c>
      <c r="U2" s="4">
        <v>238.82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44845</v>
      </c>
      <c r="G3" s="6">
        <v>44846</v>
      </c>
      <c r="H3" s="4">
        <v>1</v>
      </c>
      <c r="I3" s="4">
        <v>1</v>
      </c>
      <c r="J3" s="4">
        <v>1</v>
      </c>
      <c r="K3" s="4" t="s">
        <v>30</v>
      </c>
      <c r="L3" s="4">
        <v>144.52</v>
      </c>
      <c r="M3" s="4">
        <v>144.52</v>
      </c>
      <c r="N3" s="4" t="s">
        <v>39</v>
      </c>
      <c r="O3" s="4" t="s">
        <v>32</v>
      </c>
      <c r="P3" s="4" t="s">
        <v>33</v>
      </c>
      <c r="Q3" s="4">
        <v>0</v>
      </c>
      <c r="R3" s="7">
        <v>44845</v>
      </c>
      <c r="S3" s="6">
        <v>44849</v>
      </c>
      <c r="T3" s="4" t="s">
        <v>34</v>
      </c>
      <c r="U3" s="4">
        <v>144.52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44845</v>
      </c>
      <c r="G4" s="6">
        <v>44846</v>
      </c>
      <c r="H4" s="4">
        <v>1</v>
      </c>
      <c r="I4" s="4">
        <v>1</v>
      </c>
      <c r="J4" s="4">
        <v>1</v>
      </c>
      <c r="K4" s="4" t="s">
        <v>30</v>
      </c>
      <c r="L4" s="4">
        <v>178.35</v>
      </c>
      <c r="M4" s="4">
        <v>178.35</v>
      </c>
      <c r="N4" s="4" t="s">
        <v>43</v>
      </c>
      <c r="O4" s="4" t="s">
        <v>32</v>
      </c>
      <c r="P4" s="4" t="s">
        <v>33</v>
      </c>
      <c r="Q4" s="4">
        <v>0</v>
      </c>
      <c r="R4" s="7">
        <v>44845</v>
      </c>
      <c r="S4" s="6">
        <v>44849</v>
      </c>
      <c r="T4" s="4" t="s">
        <v>34</v>
      </c>
      <c r="U4" s="4">
        <v>178.35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38</v>
      </c>
      <c r="F5" s="6">
        <v>44845</v>
      </c>
      <c r="G5" s="6">
        <v>44846</v>
      </c>
      <c r="H5" s="4">
        <v>1</v>
      </c>
      <c r="I5" s="4">
        <v>1</v>
      </c>
      <c r="J5" s="4">
        <v>1</v>
      </c>
      <c r="K5" s="4" t="s">
        <v>30</v>
      </c>
      <c r="L5" s="4">
        <v>155.8</v>
      </c>
      <c r="M5" s="4">
        <v>155.8</v>
      </c>
      <c r="N5" s="4" t="s">
        <v>47</v>
      </c>
      <c r="O5" s="4" t="s">
        <v>32</v>
      </c>
      <c r="P5" s="4" t="s">
        <v>33</v>
      </c>
      <c r="Q5" s="4">
        <v>0</v>
      </c>
      <c r="R5" s="7">
        <v>44845</v>
      </c>
      <c r="S5" s="6">
        <v>44849</v>
      </c>
      <c r="T5" s="4" t="s">
        <v>34</v>
      </c>
      <c r="U5" s="4">
        <v>155.8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44846</v>
      </c>
      <c r="G6" s="6">
        <v>44847</v>
      </c>
      <c r="H6" s="4">
        <v>1</v>
      </c>
      <c r="I6" s="4">
        <v>1</v>
      </c>
      <c r="J6" s="4">
        <v>1</v>
      </c>
      <c r="K6" s="4" t="s">
        <v>30</v>
      </c>
      <c r="L6" s="4">
        <v>160.92</v>
      </c>
      <c r="M6" s="4">
        <v>160.92</v>
      </c>
      <c r="N6" s="4" t="s">
        <v>51</v>
      </c>
      <c r="O6" s="4" t="s">
        <v>52</v>
      </c>
      <c r="P6" s="4" t="s">
        <v>33</v>
      </c>
      <c r="Q6" s="4">
        <v>0</v>
      </c>
      <c r="R6" s="7">
        <v>44844</v>
      </c>
      <c r="S6" s="6">
        <v>44850</v>
      </c>
      <c r="T6" s="4" t="s">
        <v>34</v>
      </c>
      <c r="U6" s="4">
        <v>160.92</v>
      </c>
      <c r="V6" s="4">
        <v>0</v>
      </c>
      <c r="W6" s="4">
        <v>0</v>
      </c>
      <c r="X6" s="4" t="s">
        <v>53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44846</v>
      </c>
      <c r="G7" s="6">
        <v>44847</v>
      </c>
      <c r="H7" s="4">
        <v>1</v>
      </c>
      <c r="I7" s="4">
        <v>1</v>
      </c>
      <c r="J7" s="4">
        <v>1</v>
      </c>
      <c r="K7" s="4" t="s">
        <v>30</v>
      </c>
      <c r="L7" s="4">
        <v>199.88</v>
      </c>
      <c r="M7" s="4">
        <v>199.88</v>
      </c>
      <c r="N7" s="4" t="s">
        <v>57</v>
      </c>
      <c r="O7" s="4" t="s">
        <v>52</v>
      </c>
      <c r="P7" s="4" t="s">
        <v>33</v>
      </c>
      <c r="Q7" s="4">
        <v>0</v>
      </c>
      <c r="R7" s="7">
        <v>44846</v>
      </c>
      <c r="S7" s="6">
        <v>44850</v>
      </c>
      <c r="T7" s="4" t="s">
        <v>34</v>
      </c>
      <c r="U7" s="4">
        <v>199.88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44846</v>
      </c>
      <c r="G8" s="6">
        <v>44847</v>
      </c>
      <c r="H8" s="4">
        <v>1</v>
      </c>
      <c r="I8" s="4">
        <v>1</v>
      </c>
      <c r="J8" s="4">
        <v>1</v>
      </c>
      <c r="K8" s="4" t="s">
        <v>30</v>
      </c>
      <c r="L8" s="4">
        <v>296.02</v>
      </c>
      <c r="M8" s="4">
        <v>296.02</v>
      </c>
      <c r="N8" s="4" t="s">
        <v>61</v>
      </c>
      <c r="O8" s="4" t="s">
        <v>52</v>
      </c>
      <c r="P8" s="4" t="s">
        <v>33</v>
      </c>
      <c r="Q8" s="4">
        <v>0</v>
      </c>
      <c r="R8" s="7">
        <v>44846</v>
      </c>
      <c r="S8" s="6">
        <v>44850</v>
      </c>
      <c r="T8" s="4" t="s">
        <v>34</v>
      </c>
      <c r="U8" s="4">
        <v>296.02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44841</v>
      </c>
      <c r="G9" s="6">
        <v>44848</v>
      </c>
      <c r="H9" s="4">
        <v>1</v>
      </c>
      <c r="I9" s="4">
        <v>7</v>
      </c>
      <c r="J9" s="4">
        <v>7</v>
      </c>
      <c r="K9" s="4" t="s">
        <v>30</v>
      </c>
      <c r="L9" s="4">
        <v>2478.11</v>
      </c>
      <c r="M9" s="4">
        <v>2478.11</v>
      </c>
      <c r="N9" s="4" t="s">
        <v>65</v>
      </c>
      <c r="O9" s="4" t="s">
        <v>66</v>
      </c>
      <c r="P9" s="4" t="s">
        <v>33</v>
      </c>
      <c r="Q9" s="4">
        <v>0</v>
      </c>
      <c r="R9" s="7">
        <v>44830</v>
      </c>
      <c r="S9" s="6">
        <v>44851</v>
      </c>
      <c r="T9" s="4" t="s">
        <v>34</v>
      </c>
      <c r="U9" s="4">
        <v>2478.11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44847</v>
      </c>
      <c r="G10" s="6">
        <v>44848</v>
      </c>
      <c r="H10" s="4">
        <v>1</v>
      </c>
      <c r="I10" s="4">
        <v>1</v>
      </c>
      <c r="J10" s="4">
        <v>1</v>
      </c>
      <c r="K10" s="4" t="s">
        <v>30</v>
      </c>
      <c r="L10" s="4">
        <v>276.75</v>
      </c>
      <c r="M10" s="4">
        <v>276.75</v>
      </c>
      <c r="N10" s="4" t="s">
        <v>70</v>
      </c>
      <c r="O10" s="4" t="s">
        <v>66</v>
      </c>
      <c r="P10" s="4" t="s">
        <v>33</v>
      </c>
      <c r="Q10" s="4">
        <v>0</v>
      </c>
      <c r="R10" s="7">
        <v>44845</v>
      </c>
      <c r="S10" s="6">
        <v>44851</v>
      </c>
      <c r="T10" s="4" t="s">
        <v>34</v>
      </c>
      <c r="U10" s="4">
        <v>276.75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42</v>
      </c>
      <c r="F11" s="6">
        <v>44847</v>
      </c>
      <c r="G11" s="6">
        <v>44848</v>
      </c>
      <c r="H11" s="4">
        <v>1</v>
      </c>
      <c r="I11" s="4">
        <v>1</v>
      </c>
      <c r="J11" s="4">
        <v>1</v>
      </c>
      <c r="K11" s="4" t="s">
        <v>30</v>
      </c>
      <c r="L11" s="4">
        <v>221.4</v>
      </c>
      <c r="M11" s="4">
        <v>221.4</v>
      </c>
      <c r="N11" s="4" t="s">
        <v>74</v>
      </c>
      <c r="O11" s="4" t="s">
        <v>66</v>
      </c>
      <c r="P11" s="4" t="s">
        <v>33</v>
      </c>
      <c r="Q11" s="4">
        <v>0</v>
      </c>
      <c r="R11" s="7">
        <v>44847</v>
      </c>
      <c r="S11" s="6">
        <v>44851</v>
      </c>
      <c r="T11" s="4" t="s">
        <v>34</v>
      </c>
      <c r="U11" s="4">
        <v>221.4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44847</v>
      </c>
      <c r="G12" s="6">
        <v>44848</v>
      </c>
      <c r="H12" s="4">
        <v>1</v>
      </c>
      <c r="I12" s="4">
        <v>1</v>
      </c>
      <c r="J12" s="4">
        <v>1</v>
      </c>
      <c r="K12" s="4" t="s">
        <v>30</v>
      </c>
      <c r="L12" s="4">
        <v>176.3</v>
      </c>
      <c r="M12" s="4">
        <v>176.3</v>
      </c>
      <c r="N12" s="4" t="s">
        <v>78</v>
      </c>
      <c r="O12" s="4" t="s">
        <v>66</v>
      </c>
      <c r="P12" s="4" t="s">
        <v>33</v>
      </c>
      <c r="Q12" s="4">
        <v>0</v>
      </c>
      <c r="R12" s="7">
        <v>44847</v>
      </c>
      <c r="S12" s="6">
        <v>44851</v>
      </c>
      <c r="T12" s="4" t="s">
        <v>34</v>
      </c>
      <c r="U12" s="4">
        <v>176.3</v>
      </c>
      <c r="V12" s="4">
        <v>0</v>
      </c>
      <c r="W12" s="4">
        <v>0</v>
      </c>
      <c r="X12" s="4" t="s">
        <v>79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21" sqref="D21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999221409482213</v>
      </c>
      <c r="B2" s="6">
        <v>44845</v>
      </c>
      <c r="C2" s="6">
        <v>44846</v>
      </c>
      <c r="D2" s="4">
        <v>238.82</v>
      </c>
      <c r="E2" s="4" t="str">
        <f>VLOOKUP(A2,HOP!A:L,12,0)</f>
        <v>238.82</v>
      </c>
      <c r="F2" s="4" t="str">
        <f>VLOOKUP(A2,HOP!A:C,3,0)</f>
        <v>2733801</v>
      </c>
      <c r="G2" s="4">
        <f>D2-E2</f>
        <v>0</v>
      </c>
      <c r="H2" s="4" t="str">
        <f>$H$1&amp;F2</f>
        <v>，2733801</v>
      </c>
      <c r="I2" s="4" t="str">
        <f>VLOOKUP(A2,HOP!A:U,21,0)</f>
        <v>直连</v>
      </c>
    </row>
    <row r="3" s="4" customFormat="1" spans="1:9">
      <c r="A3" s="5">
        <v>999221417553313</v>
      </c>
      <c r="B3" s="6">
        <v>44845</v>
      </c>
      <c r="C3" s="6">
        <v>44846</v>
      </c>
      <c r="D3" s="4">
        <v>144.52</v>
      </c>
      <c r="E3" s="4" t="str">
        <f>VLOOKUP(A3,HOP!A:L,12,0)</f>
        <v>144.52</v>
      </c>
      <c r="F3" s="4" t="str">
        <f>VLOOKUP(A3,HOP!A:C,3,0)</f>
        <v>2734553</v>
      </c>
      <c r="G3" s="4">
        <f t="shared" ref="G3:G12" si="0">D3-E3</f>
        <v>0</v>
      </c>
      <c r="H3" s="4" t="str">
        <f t="shared" ref="H3:H12" si="1">$H$1&amp;F3</f>
        <v>，2734553</v>
      </c>
      <c r="I3" s="4" t="str">
        <f>VLOOKUP(A3,HOP!A:U,21,0)</f>
        <v>直连</v>
      </c>
    </row>
    <row r="4" s="4" customFormat="1" spans="1:9">
      <c r="A4" s="5">
        <v>999221422000536</v>
      </c>
      <c r="B4" s="6">
        <v>44845</v>
      </c>
      <c r="C4" s="6">
        <v>44846</v>
      </c>
      <c r="D4" s="4">
        <v>178.35</v>
      </c>
      <c r="E4" s="4" t="str">
        <f>VLOOKUP(A4,HOP!A:L,12,0)</f>
        <v>178.35</v>
      </c>
      <c r="F4" s="4" t="str">
        <f>VLOOKUP(A4,HOP!A:C,3,0)</f>
        <v>2735051</v>
      </c>
      <c r="G4" s="4">
        <f t="shared" si="0"/>
        <v>0</v>
      </c>
      <c r="H4" s="4" t="str">
        <f t="shared" si="1"/>
        <v>，2735051</v>
      </c>
      <c r="I4" s="4" t="str">
        <f>VLOOKUP(A4,HOP!A:U,21,0)</f>
        <v>直连</v>
      </c>
    </row>
    <row r="5" s="4" customFormat="1" spans="1:9">
      <c r="A5" s="5">
        <v>999221423588730</v>
      </c>
      <c r="B5" s="6">
        <v>44845</v>
      </c>
      <c r="C5" s="6">
        <v>44846</v>
      </c>
      <c r="D5" s="4">
        <v>155.8</v>
      </c>
      <c r="E5" s="4" t="str">
        <f>VLOOKUP(A5,HOP!A:L,12,0)</f>
        <v>155.80</v>
      </c>
      <c r="F5" s="4" t="str">
        <f>VLOOKUP(A5,HOP!A:C,3,0)</f>
        <v>2735274</v>
      </c>
      <c r="G5" s="4">
        <f t="shared" si="0"/>
        <v>0</v>
      </c>
      <c r="H5" s="4" t="str">
        <f t="shared" si="1"/>
        <v>，2735274</v>
      </c>
      <c r="I5" s="4" t="str">
        <f>VLOOKUP(A5,HOP!A:U,21,0)</f>
        <v>直连</v>
      </c>
    </row>
    <row r="6" s="4" customFormat="1" spans="1:9">
      <c r="A6" s="5">
        <v>999221375964067</v>
      </c>
      <c r="B6" s="6">
        <v>44846</v>
      </c>
      <c r="C6" s="6">
        <v>44847</v>
      </c>
      <c r="D6" s="4">
        <v>160.92</v>
      </c>
      <c r="E6" s="4" t="str">
        <f>VLOOKUP(A6,HOP!A:L,12,0)</f>
        <v>160.92</v>
      </c>
      <c r="F6" s="4" t="str">
        <f>VLOOKUP(A6,HOP!A:C,3,0)</f>
        <v>2733100</v>
      </c>
      <c r="G6" s="4">
        <f t="shared" si="0"/>
        <v>0</v>
      </c>
      <c r="H6" s="4" t="str">
        <f t="shared" si="1"/>
        <v>，2733100</v>
      </c>
      <c r="I6" s="4" t="str">
        <f>VLOOKUP(A6,HOP!A:U,21,0)</f>
        <v>直连</v>
      </c>
    </row>
    <row r="7" s="4" customFormat="1" spans="1:9">
      <c r="A7" s="5">
        <v>999221428127886</v>
      </c>
      <c r="B7" s="6">
        <v>44846</v>
      </c>
      <c r="C7" s="6">
        <v>44847</v>
      </c>
      <c r="D7" s="4">
        <v>199.88</v>
      </c>
      <c r="E7" s="4" t="str">
        <f>VLOOKUP(A7,HOP!A:L,12,0)</f>
        <v>199.88</v>
      </c>
      <c r="F7" s="4" t="str">
        <f>VLOOKUP(A7,HOP!A:C,3,0)</f>
        <v>2735957</v>
      </c>
      <c r="G7" s="4">
        <f t="shared" si="0"/>
        <v>0</v>
      </c>
      <c r="H7" s="4" t="str">
        <f t="shared" si="1"/>
        <v>，2735957</v>
      </c>
      <c r="I7" s="4" t="str">
        <f>VLOOKUP(A7,HOP!A:U,21,0)</f>
        <v>直连</v>
      </c>
    </row>
    <row r="8" s="4" customFormat="1" spans="1:9">
      <c r="A8" s="5">
        <v>999221429584418</v>
      </c>
      <c r="B8" s="6">
        <v>44846</v>
      </c>
      <c r="C8" s="6">
        <v>44847</v>
      </c>
      <c r="D8" s="4">
        <v>296.02</v>
      </c>
      <c r="E8" s="4" t="str">
        <f>VLOOKUP(A8,HOP!A:L,12,0)</f>
        <v>296.02</v>
      </c>
      <c r="F8" s="4" t="str">
        <f>VLOOKUP(A8,HOP!A:C,3,0)</f>
        <v>2736188</v>
      </c>
      <c r="G8" s="4">
        <f t="shared" si="0"/>
        <v>0</v>
      </c>
      <c r="H8" s="4" t="str">
        <f t="shared" si="1"/>
        <v>，2736188</v>
      </c>
      <c r="I8" s="4" t="str">
        <f>VLOOKUP(A8,HOP!A:U,21,0)</f>
        <v>直连</v>
      </c>
    </row>
    <row r="9" s="4" customFormat="1" spans="1:9">
      <c r="A9" s="5">
        <v>21194999512</v>
      </c>
      <c r="B9" s="6">
        <v>44841</v>
      </c>
      <c r="C9" s="6">
        <v>44848</v>
      </c>
      <c r="D9" s="4">
        <v>2478.11</v>
      </c>
      <c r="E9" s="4" t="str">
        <f>VLOOKUP(A9,HOP!A:L,12,0)</f>
        <v>2478.11</v>
      </c>
      <c r="F9" s="4" t="str">
        <f>VLOOKUP(A9,HOP!A:C,3,0)</f>
        <v>2710391</v>
      </c>
      <c r="G9" s="4">
        <f t="shared" si="0"/>
        <v>0</v>
      </c>
      <c r="H9" s="4" t="str">
        <f t="shared" si="1"/>
        <v>，2710391</v>
      </c>
      <c r="I9" s="4" t="str">
        <f>VLOOKUP(A9,HOP!A:U,21,0)</f>
        <v>直连</v>
      </c>
    </row>
    <row r="10" s="4" customFormat="1" spans="1:9">
      <c r="A10" s="5">
        <v>999221424534555</v>
      </c>
      <c r="B10" s="6">
        <v>44847</v>
      </c>
      <c r="C10" s="6">
        <v>44848</v>
      </c>
      <c r="D10" s="4">
        <v>276.75</v>
      </c>
      <c r="E10" s="4" t="str">
        <f>VLOOKUP(A10,HOP!A:L,12,0)</f>
        <v>276.75</v>
      </c>
      <c r="F10" s="4" t="str">
        <f>VLOOKUP(A10,HOP!A:C,3,0)</f>
        <v>2735384</v>
      </c>
      <c r="G10" s="4">
        <f t="shared" si="0"/>
        <v>0</v>
      </c>
      <c r="H10" s="4" t="str">
        <f t="shared" si="1"/>
        <v>，2735384</v>
      </c>
      <c r="I10" s="4" t="str">
        <f>VLOOKUP(A10,HOP!A:U,21,0)</f>
        <v>直连</v>
      </c>
    </row>
    <row r="11" s="4" customFormat="1" spans="1:9">
      <c r="A11" s="5">
        <v>999221436350026</v>
      </c>
      <c r="B11" s="6">
        <v>44847</v>
      </c>
      <c r="C11" s="6">
        <v>44848</v>
      </c>
      <c r="D11" s="4">
        <v>221.4</v>
      </c>
      <c r="E11" s="4" t="str">
        <f>VLOOKUP(A11,HOP!A:L,12,0)</f>
        <v>221.40</v>
      </c>
      <c r="F11" s="4" t="str">
        <f>VLOOKUP(A11,HOP!A:C,3,0)</f>
        <v>2737101</v>
      </c>
      <c r="G11" s="4">
        <f t="shared" si="0"/>
        <v>0</v>
      </c>
      <c r="H11" s="4" t="str">
        <f t="shared" si="1"/>
        <v>，2737101</v>
      </c>
      <c r="I11" s="4" t="str">
        <f>VLOOKUP(A11,HOP!A:U,21,0)</f>
        <v>直连</v>
      </c>
    </row>
    <row r="12" s="4" customFormat="1" spans="1:9">
      <c r="A12" s="5">
        <v>999221438174325</v>
      </c>
      <c r="B12" s="6">
        <v>44847</v>
      </c>
      <c r="C12" s="6">
        <v>44848</v>
      </c>
      <c r="D12" s="4">
        <v>176.3</v>
      </c>
      <c r="E12" s="4" t="str">
        <f>VLOOKUP(A12,HOP!A:L,12,0)</f>
        <v>176.30</v>
      </c>
      <c r="F12" s="4" t="str">
        <f>VLOOKUP(A12,HOP!A:C,3,0)</f>
        <v>2737421</v>
      </c>
      <c r="G12" s="4">
        <f t="shared" si="0"/>
        <v>0</v>
      </c>
      <c r="H12" s="4" t="str">
        <f t="shared" si="1"/>
        <v>，2737421</v>
      </c>
      <c r="I12" s="4" t="str">
        <f>VLOOKUP(A12,HOP!A:U,21,0)</f>
        <v>直连</v>
      </c>
    </row>
    <row r="14" spans="4:4">
      <c r="D14" s="4">
        <f>SUM(D2:D13)</f>
        <v>4526.87</v>
      </c>
    </row>
    <row r="19" spans="1:1">
      <c r="A19" s="4" t="s">
        <v>81</v>
      </c>
    </row>
    <row r="20" spans="1:1">
      <c r="A20" s="4" t="s">
        <v>82</v>
      </c>
    </row>
    <row r="21" spans="1:1">
      <c r="A21" s="4" t="s">
        <v>83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B6" sqref="B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999221438174325</v>
      </c>
      <c r="B2" s="1" t="s">
        <v>103</v>
      </c>
      <c r="C2" s="1" t="s">
        <v>104</v>
      </c>
      <c r="D2" s="1" t="s">
        <v>105</v>
      </c>
      <c r="E2" s="1" t="s">
        <v>78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999221436350026</v>
      </c>
      <c r="B3" s="1" t="s">
        <v>103</v>
      </c>
      <c r="C3" s="1" t="s">
        <v>119</v>
      </c>
      <c r="D3" s="1" t="s">
        <v>120</v>
      </c>
      <c r="E3" s="1" t="s">
        <v>74</v>
      </c>
      <c r="F3" s="1" t="s">
        <v>103</v>
      </c>
      <c r="G3" s="1" t="s">
        <v>106</v>
      </c>
      <c r="H3" s="1" t="s">
        <v>107</v>
      </c>
      <c r="I3" s="1" t="s">
        <v>121</v>
      </c>
      <c r="J3" s="1" t="s">
        <v>109</v>
      </c>
      <c r="K3" s="1" t="s">
        <v>121</v>
      </c>
      <c r="L3" s="1" t="s">
        <v>121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122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999221429584418</v>
      </c>
      <c r="B4" s="1" t="s">
        <v>123</v>
      </c>
      <c r="C4" s="1" t="s">
        <v>124</v>
      </c>
      <c r="D4" s="1" t="s">
        <v>125</v>
      </c>
      <c r="E4" s="1" t="s">
        <v>61</v>
      </c>
      <c r="F4" s="1" t="s">
        <v>123</v>
      </c>
      <c r="G4" s="1" t="s">
        <v>103</v>
      </c>
      <c r="H4" s="1" t="s">
        <v>107</v>
      </c>
      <c r="I4" s="1" t="s">
        <v>126</v>
      </c>
      <c r="J4" s="1" t="s">
        <v>109</v>
      </c>
      <c r="K4" s="1" t="s">
        <v>126</v>
      </c>
      <c r="L4" s="1" t="s">
        <v>126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127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999221428127886</v>
      </c>
      <c r="B5" s="1" t="s">
        <v>123</v>
      </c>
      <c r="C5" s="1" t="s">
        <v>128</v>
      </c>
      <c r="D5" s="1" t="s">
        <v>129</v>
      </c>
      <c r="E5" s="1" t="s">
        <v>57</v>
      </c>
      <c r="F5" s="1" t="s">
        <v>123</v>
      </c>
      <c r="G5" s="1" t="s">
        <v>103</v>
      </c>
      <c r="H5" s="1" t="s">
        <v>107</v>
      </c>
      <c r="I5" s="1" t="s">
        <v>130</v>
      </c>
      <c r="J5" s="1" t="s">
        <v>109</v>
      </c>
      <c r="K5" s="1" t="s">
        <v>130</v>
      </c>
      <c r="L5" s="1" t="s">
        <v>130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131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999221424534555</v>
      </c>
      <c r="B6" s="1" t="s">
        <v>132</v>
      </c>
      <c r="C6" s="1" t="s">
        <v>133</v>
      </c>
      <c r="D6" s="1" t="s">
        <v>134</v>
      </c>
      <c r="E6" s="1" t="s">
        <v>70</v>
      </c>
      <c r="F6" s="1" t="s">
        <v>103</v>
      </c>
      <c r="G6" s="1" t="s">
        <v>106</v>
      </c>
      <c r="H6" s="1" t="s">
        <v>107</v>
      </c>
      <c r="I6" s="1" t="s">
        <v>135</v>
      </c>
      <c r="J6" s="1" t="s">
        <v>109</v>
      </c>
      <c r="K6" s="1" t="s">
        <v>135</v>
      </c>
      <c r="L6" s="1" t="s">
        <v>135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136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999221423588730</v>
      </c>
      <c r="B7" s="1" t="s">
        <v>132</v>
      </c>
      <c r="C7" s="1" t="s">
        <v>137</v>
      </c>
      <c r="D7" s="1" t="s">
        <v>138</v>
      </c>
      <c r="E7" s="1" t="s">
        <v>47</v>
      </c>
      <c r="F7" s="1" t="s">
        <v>132</v>
      </c>
      <c r="G7" s="1" t="s">
        <v>123</v>
      </c>
      <c r="H7" s="1" t="s">
        <v>107</v>
      </c>
      <c r="I7" s="1" t="s">
        <v>139</v>
      </c>
      <c r="J7" s="1" t="s">
        <v>109</v>
      </c>
      <c r="K7" s="1" t="s">
        <v>139</v>
      </c>
      <c r="L7" s="1" t="s">
        <v>139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140</v>
      </c>
      <c r="S7" s="1" t="s">
        <v>115</v>
      </c>
      <c r="T7" s="1" t="s">
        <v>116</v>
      </c>
      <c r="U7" s="1" t="s">
        <v>117</v>
      </c>
      <c r="V7" s="1" t="s">
        <v>118</v>
      </c>
    </row>
    <row r="8" s="1" customFormat="1" spans="1:22">
      <c r="A8" s="3">
        <v>999221422000536</v>
      </c>
      <c r="B8" s="1" t="s">
        <v>132</v>
      </c>
      <c r="C8" s="1" t="s">
        <v>141</v>
      </c>
      <c r="D8" s="1" t="s">
        <v>142</v>
      </c>
      <c r="E8" s="1" t="s">
        <v>43</v>
      </c>
      <c r="F8" s="1" t="s">
        <v>132</v>
      </c>
      <c r="G8" s="1" t="s">
        <v>123</v>
      </c>
      <c r="H8" s="1" t="s">
        <v>107</v>
      </c>
      <c r="I8" s="1" t="s">
        <v>143</v>
      </c>
      <c r="J8" s="1" t="s">
        <v>109</v>
      </c>
      <c r="K8" s="1" t="s">
        <v>143</v>
      </c>
      <c r="L8" s="1" t="s">
        <v>143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144</v>
      </c>
      <c r="S8" s="1" t="s">
        <v>115</v>
      </c>
      <c r="T8" s="1" t="s">
        <v>116</v>
      </c>
      <c r="U8" s="1" t="s">
        <v>117</v>
      </c>
      <c r="V8" s="1" t="s">
        <v>118</v>
      </c>
    </row>
    <row r="9" s="1" customFormat="1" spans="1:22">
      <c r="A9" s="3">
        <v>999221417553313</v>
      </c>
      <c r="B9" s="1" t="s">
        <v>132</v>
      </c>
      <c r="C9" s="1" t="s">
        <v>145</v>
      </c>
      <c r="D9" s="1" t="s">
        <v>146</v>
      </c>
      <c r="E9" s="1" t="s">
        <v>39</v>
      </c>
      <c r="F9" s="1" t="s">
        <v>132</v>
      </c>
      <c r="G9" s="1" t="s">
        <v>123</v>
      </c>
      <c r="H9" s="1" t="s">
        <v>107</v>
      </c>
      <c r="I9" s="1" t="s">
        <v>147</v>
      </c>
      <c r="J9" s="1" t="s">
        <v>109</v>
      </c>
      <c r="K9" s="1" t="s">
        <v>147</v>
      </c>
      <c r="L9" s="1" t="s">
        <v>147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148</v>
      </c>
      <c r="S9" s="1" t="s">
        <v>115</v>
      </c>
      <c r="T9" s="1" t="s">
        <v>116</v>
      </c>
      <c r="U9" s="1" t="s">
        <v>117</v>
      </c>
      <c r="V9" s="1" t="s">
        <v>118</v>
      </c>
    </row>
    <row r="10" s="1" customFormat="1" spans="1:22">
      <c r="A10" s="3">
        <v>999221409482213</v>
      </c>
      <c r="B10" s="1" t="s">
        <v>149</v>
      </c>
      <c r="C10" s="1" t="s">
        <v>150</v>
      </c>
      <c r="D10" s="1" t="s">
        <v>151</v>
      </c>
      <c r="E10" s="1" t="s">
        <v>31</v>
      </c>
      <c r="F10" s="1" t="s">
        <v>132</v>
      </c>
      <c r="G10" s="1" t="s">
        <v>123</v>
      </c>
      <c r="H10" s="1" t="s">
        <v>107</v>
      </c>
      <c r="I10" s="1" t="s">
        <v>152</v>
      </c>
      <c r="J10" s="1" t="s">
        <v>109</v>
      </c>
      <c r="K10" s="1" t="s">
        <v>152</v>
      </c>
      <c r="L10" s="1" t="s">
        <v>152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153</v>
      </c>
      <c r="S10" s="1" t="s">
        <v>115</v>
      </c>
      <c r="T10" s="1" t="s">
        <v>116</v>
      </c>
      <c r="U10" s="1" t="s">
        <v>117</v>
      </c>
      <c r="V10" s="1" t="s">
        <v>118</v>
      </c>
    </row>
    <row r="11" s="1" customFormat="1" spans="1:22">
      <c r="A11" s="3">
        <v>999221375964067</v>
      </c>
      <c r="B11" s="1" t="s">
        <v>149</v>
      </c>
      <c r="C11" s="1" t="s">
        <v>154</v>
      </c>
      <c r="D11" s="1" t="s">
        <v>155</v>
      </c>
      <c r="E11" s="1" t="s">
        <v>51</v>
      </c>
      <c r="F11" s="1" t="s">
        <v>123</v>
      </c>
      <c r="G11" s="1" t="s">
        <v>103</v>
      </c>
      <c r="H11" s="1" t="s">
        <v>107</v>
      </c>
      <c r="I11" s="1" t="s">
        <v>156</v>
      </c>
      <c r="J11" s="1" t="s">
        <v>109</v>
      </c>
      <c r="K11" s="1" t="s">
        <v>156</v>
      </c>
      <c r="L11" s="1" t="s">
        <v>156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113</v>
      </c>
      <c r="R11" s="1" t="s">
        <v>157</v>
      </c>
      <c r="S11" s="1" t="s">
        <v>115</v>
      </c>
      <c r="T11" s="1" t="s">
        <v>116</v>
      </c>
      <c r="U11" s="1" t="s">
        <v>117</v>
      </c>
      <c r="V11" s="1" t="s">
        <v>118</v>
      </c>
    </row>
    <row r="12" s="1" customFormat="1" spans="1:22">
      <c r="A12" s="3">
        <v>21194999512</v>
      </c>
      <c r="B12" s="1" t="s">
        <v>158</v>
      </c>
      <c r="C12" s="1" t="s">
        <v>159</v>
      </c>
      <c r="D12" s="1" t="s">
        <v>160</v>
      </c>
      <c r="E12" s="1" t="s">
        <v>65</v>
      </c>
      <c r="F12" s="1" t="s">
        <v>161</v>
      </c>
      <c r="G12" s="1" t="s">
        <v>106</v>
      </c>
      <c r="H12" s="1" t="s">
        <v>107</v>
      </c>
      <c r="I12" s="1" t="s">
        <v>162</v>
      </c>
      <c r="J12" s="1" t="s">
        <v>109</v>
      </c>
      <c r="K12" s="1" t="s">
        <v>162</v>
      </c>
      <c r="L12" s="1" t="s">
        <v>162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113</v>
      </c>
      <c r="R12" s="1" t="s">
        <v>163</v>
      </c>
      <c r="S12" s="1" t="s">
        <v>115</v>
      </c>
      <c r="T12" s="1" t="s">
        <v>116</v>
      </c>
      <c r="U12" s="1" t="s">
        <v>117</v>
      </c>
      <c r="V12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2022-10-17T01:25:06Z</dcterms:created>
  <dcterms:modified xsi:type="dcterms:W3CDTF">2022-10-17T01:30:54Z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C6AA61E444144311AC7AA0C3B7D676F1</vt:lpwstr>
  </property>
  <property fmtid="{D5CDD505-2E9C-101B-9397-08002B2CF9AE}" pid="3" name="KSOProductBuildVer">
    <vt:lpwstr>2052-11.1.0.12598</vt:lpwstr>
  </property>
</Properties>
</file>