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对账!$A$1:$X$25</definedName>
  </definedNames>
  <calcPr calcId="144525"/>
</workbook>
</file>

<file path=xl/sharedStrings.xml><?xml version="1.0" encoding="utf-8"?>
<sst xmlns="http://schemas.openxmlformats.org/spreadsheetml/2006/main" count="819" uniqueCount="351">
  <si>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</si>
  <si>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</si>
  <si>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</si>
  <si>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</si>
  <si>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</si>
  <si>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</si>
  <si>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</si>
  <si>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</si>
  <si>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</si>
  <si>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</si>
  <si>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</si>
  <si>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</si>
  <si>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</si>
  <si>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</si>
  <si>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</si>
  <si>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</si>
  <si>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</si>
  <si>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</si>
  <si>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</si>
  <si>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</si>
  <si>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</si>
  <si>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</si>
  <si>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</si>
  <si>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</si>
  <si>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</si>
  <si>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18953860946	</t>
  </si>
  <si>
    <t>Ctrip</t>
  </si>
  <si>
    <t>正常</t>
  </si>
  <si>
    <t>[普吉岛]尼帕度假酒店 (SHA Extra Plus)(Nipa Resort (SHA Extra Plus))(40721709)</t>
  </si>
  <si>
    <t>豪华双人床或双床房&lt;2人入住&gt;&lt;不退款&gt;&lt;早餐&gt;</t>
  </si>
  <si>
    <t>USD</t>
  </si>
  <si>
    <t>Shetty/Sandesh,Shetty/Sandesh,Shetty/Sandesh,Shetty/Sandesh,Shetty/Sandesh</t>
  </si>
  <si>
    <t>CA5326221015USD</t>
  </si>
  <si>
    <t>未提现</t>
  </si>
  <si>
    <t>携程开票</t>
  </si>
  <si>
    <t xml:space="preserve">	</t>
  </si>
  <si>
    <t xml:space="preserve">147209	</t>
  </si>
  <si>
    <t xml:space="preserve">21375903513	</t>
  </si>
  <si>
    <t>[甲米]甲米都喜天丽海滨度假酒店(SHA Extra Plus)(Dusit Thani Krabi Beach Resort(SHA Extra Plus))(40721541)</t>
  </si>
  <si>
    <t>豪华间&lt;2人入住&gt;&lt;不退款&gt;</t>
  </si>
  <si>
    <t>yarkoni/michal,yarkoni/michal</t>
  </si>
  <si>
    <t xml:space="preserve">acknowledged	</t>
  </si>
  <si>
    <t xml:space="preserve">21378689763	</t>
  </si>
  <si>
    <t>[清迈]茶拉6号酒店 (SHA Plus +)(Chala Number 6 (SHA Plus +))(40721627)</t>
  </si>
  <si>
    <t>豪华房&lt;2人入住&gt;&lt;不退款&gt;</t>
  </si>
  <si>
    <t>XU/XIAOMEI</t>
  </si>
  <si>
    <t xml:space="preserve">2733726	</t>
  </si>
  <si>
    <t xml:space="preserve">24855	</t>
  </si>
  <si>
    <t xml:space="preserve">21113412788	</t>
  </si>
  <si>
    <t>[科尔多瓦]科尔多瓦中心酒店(Hotel Córdoba Centro)(37241218)</t>
  </si>
  <si>
    <t>标准双人房&lt;2人入住&gt;&lt;不退款&gt;</t>
  </si>
  <si>
    <t>Ludovico/Vasco</t>
  </si>
  <si>
    <t>CA5326221016USD</t>
  </si>
  <si>
    <t xml:space="preserve">2702335	</t>
  </si>
  <si>
    <t xml:space="preserve">21202586961	</t>
  </si>
  <si>
    <t>[费尔菲尔德]嗨荷酒店(Hotel Hi-Ho)(39988938)</t>
  </si>
  <si>
    <t>执行大号床&lt;2人入住&gt;&lt;不退款&gt;</t>
  </si>
  <si>
    <t>Clifford/John</t>
  </si>
  <si>
    <t xml:space="preserve">085AAXLW6	</t>
  </si>
  <si>
    <t xml:space="preserve">21338682963	</t>
  </si>
  <si>
    <t>[罗切斯特]卡勒旅馆及套房酒店(Kahler Inn and Suites)(46896020)</t>
  </si>
  <si>
    <t>2张大床房&lt;2人入住&gt;&lt;不退款&gt;</t>
  </si>
  <si>
    <t>Stopczynski/Carl</t>
  </si>
  <si>
    <t xml:space="preserve">2724753	</t>
  </si>
  <si>
    <t xml:space="preserve">37673SE017606	</t>
  </si>
  <si>
    <t>取消</t>
  </si>
  <si>
    <t xml:space="preserve">21408226987	</t>
  </si>
  <si>
    <t>[宿务]宿务马哥孛罗大酒店(Marco Polo Plaza Cebu)(37209762)</t>
  </si>
  <si>
    <t>山景豪华房（双人床或双床）&lt;1&gt;&lt;2人入住&gt;&lt;不退款&gt;</t>
  </si>
  <si>
    <t>Ching/William</t>
  </si>
  <si>
    <t xml:space="preserve">108444725	</t>
  </si>
  <si>
    <t xml:space="preserve">21420362239	</t>
  </si>
  <si>
    <t>[苏梅岛]普拉纳苏梅岛度假酒店(SHA Plus+)(Prana Resort Nandana(SHA Plus+))(48134990)</t>
  </si>
  <si>
    <t>海滨尊贵海滩翼房&lt;2人入住&gt;&lt;不退款&gt;&lt;早餐&gt;</t>
  </si>
  <si>
    <t>Xia/Yue</t>
  </si>
  <si>
    <t xml:space="preserve">2734848	</t>
  </si>
  <si>
    <t xml:space="preserve">21422727374	</t>
  </si>
  <si>
    <t>SHAKYA/TENZIN DAWA</t>
  </si>
  <si>
    <t xml:space="preserve">24888	</t>
  </si>
  <si>
    <t xml:space="preserve">21426901789	</t>
  </si>
  <si>
    <t>[马六甲]马六甲大华酒店(The Majestic Malacca)(37230775)</t>
  </si>
  <si>
    <t>Ibrahim/Rosli,Ibrahim/Rosli</t>
  </si>
  <si>
    <t xml:space="preserve">163756727	</t>
  </si>
  <si>
    <t xml:space="preserve">18881801615	</t>
  </si>
  <si>
    <t>[柏林]阿玛诺市中心大酒店(Hotel AMANO Grand Central)(40721383)</t>
  </si>
  <si>
    <t>一间卧室标准房&lt;不退款&gt;&lt;2人入住&gt;</t>
  </si>
  <si>
    <t>Iles/Annette</t>
  </si>
  <si>
    <t>CA5326221017USD</t>
  </si>
  <si>
    <t xml:space="preserve">2668861	</t>
  </si>
  <si>
    <t xml:space="preserve">169534052	</t>
  </si>
  <si>
    <t xml:space="preserve">18910959262	</t>
  </si>
  <si>
    <t>[圣路易斯－奥比斯波]玛丹娜酒店(Madonna Inn)(40100745)</t>
  </si>
  <si>
    <t>意大利房&lt;2人入住&gt;&lt;不退款&gt;</t>
  </si>
  <si>
    <t>Lavine/Max</t>
  </si>
  <si>
    <t xml:space="preserve">Acknowledged	</t>
  </si>
  <si>
    <t xml:space="preserve">18946390316	</t>
  </si>
  <si>
    <t>[昂格莱]安格雷-比亚里茨基里亚德(Kyriad Anglet-Biarritz)(39678645)</t>
  </si>
  <si>
    <t>双人间&lt;2人入住&gt;&lt;不退款&gt;</t>
  </si>
  <si>
    <t>YANG/JIWON</t>
  </si>
  <si>
    <t xml:space="preserve">120037UC004742	</t>
  </si>
  <si>
    <t xml:space="preserve">21240795113	</t>
  </si>
  <si>
    <t>[雷丁]利丁便捷酒店(EasyHotel Reading)(39587047)</t>
  </si>
  <si>
    <t>双人房（无窗）&lt;2人入住&gt;&lt;不退款&gt;</t>
  </si>
  <si>
    <t>Strange/Glen</t>
  </si>
  <si>
    <t xml:space="preserve">EXP-2020503782	</t>
  </si>
  <si>
    <t xml:space="preserve">21366619435	</t>
  </si>
  <si>
    <t>[乔治市]无线上网精品酒店(Wifi Boutique Hotel)(39640832)</t>
  </si>
  <si>
    <t>标准双床房&lt;2人入住&gt;&lt;不退款&gt;</t>
  </si>
  <si>
    <t>Hng/Choong Seng Hng</t>
  </si>
  <si>
    <t xml:space="preserve">2730961	</t>
  </si>
  <si>
    <t xml:space="preserve">21420513415	</t>
  </si>
  <si>
    <t>[薄荷岛]贝尔福度假酒店(The Bellevue Resort)(44686627)</t>
  </si>
  <si>
    <t>贝尔维套房&lt;2人入住&gt;&lt;不退款&gt;</t>
  </si>
  <si>
    <t>BAUTISTA/SARAH</t>
  </si>
  <si>
    <t xml:space="preserve">2734869	</t>
  </si>
  <si>
    <t xml:space="preserve">20135143	</t>
  </si>
  <si>
    <t xml:space="preserve">21422484036	</t>
  </si>
  <si>
    <t>[普吉岛]普吉岛芭东彩灯度假村 (SHA Extra Plus)(The Lantern Resorts Patong Phuket (SHA Extra Plus))(44690026)</t>
  </si>
  <si>
    <t>Pent景观客房&lt;2人入住&gt;&lt;不退款&gt;</t>
  </si>
  <si>
    <t>Kadary/Yair</t>
  </si>
  <si>
    <t xml:space="preserve">2735100	</t>
  </si>
  <si>
    <t xml:space="preserve">78533	</t>
  </si>
  <si>
    <t xml:space="preserve">21425747162	</t>
  </si>
  <si>
    <t>[曼谷]奇德伦中心酒店 (SHA Extra Plus)(Centre Point Chidlom (SHA Extra Plus))(37208642)</t>
  </si>
  <si>
    <t>禅意豪华 房&lt;2人入住&gt;&lt;不退款&gt;</t>
  </si>
  <si>
    <t>HUNG/CHIA-SHIEN,HUNG/CHIA-SHIEN</t>
  </si>
  <si>
    <t xml:space="preserve">2735613	</t>
  </si>
  <si>
    <t xml:space="preserve">1514083	</t>
  </si>
  <si>
    <t xml:space="preserve">21431929110	</t>
  </si>
  <si>
    <t>[吉隆坡]吉隆坡柏威年酒店 · 悦榕庄管理(Pavilion Hotel Kuala Lumpur Managed by Banyan Tree)(40759685)</t>
  </si>
  <si>
    <t>城市绿洲双床房&lt;2人入住&gt;&lt;不退款&gt;&lt;早餐&gt;</t>
  </si>
  <si>
    <t>Chandra/Lianto,Chandra/Lianto</t>
  </si>
  <si>
    <t xml:space="preserve">2736464	</t>
  </si>
  <si>
    <t xml:space="preserve">196297	</t>
  </si>
  <si>
    <t xml:space="preserve">21432148025	</t>
  </si>
  <si>
    <t>[芭堤雅]芭堤雅SN优佳酒店 (SHA Plus+)(SN Plus Hotel - SHA Plus)(37196083)</t>
  </si>
  <si>
    <t>高级双床房&lt;2人入住&gt;&lt;不退款&gt;</t>
  </si>
  <si>
    <t>Prakasvittaya/Keerathit,Prakasvittaya/Keerathit</t>
  </si>
  <si>
    <t xml:space="preserve">2736491	</t>
  </si>
  <si>
    <t xml:space="preserve">91735	</t>
  </si>
  <si>
    <t xml:space="preserve">21434402913	</t>
  </si>
  <si>
    <t>[丹那拉打]阿维伦金马仑高原酒店(Avillion Cameron Highlands)(39629158)</t>
  </si>
  <si>
    <t>高级工作室&lt;2人入住&gt;&lt;不退款&gt;</t>
  </si>
  <si>
    <t>ABDUL JALIL/ROSNAN</t>
  </si>
  <si>
    <t xml:space="preserve">2736790	</t>
  </si>
  <si>
    <t xml:space="preserve">150536	</t>
  </si>
  <si>
    <t xml:space="preserve">21438334626	</t>
  </si>
  <si>
    <t>[普吉岛]普吉岛艾康酒店 (SHA Extra Plus)(Hotel Ikon Phuket (SHA Extra Plus))(37220260)</t>
  </si>
  <si>
    <t>IKON高级房&lt;2人入住&gt;&lt;不退款&gt;</t>
  </si>
  <si>
    <t>Wisuttisarort/Pantape,Wisuttisarort/Pantape,Wisuttisarort/Pantape,Wisuttisarort/Pantape</t>
  </si>
  <si>
    <t xml:space="preserve">2737457	</t>
  </si>
  <si>
    <t xml:space="preserve">47796	</t>
  </si>
  <si>
    <t xml:space="preserve">21439159207	</t>
  </si>
  <si>
    <t>[新加坡]新加坡文华东方酒店(Mandarin Oriental, Singapore (SG Clean))(37197323)</t>
  </si>
  <si>
    <t>尊贵双床房&lt;2人入住&gt;&lt;不退款&gt;</t>
  </si>
  <si>
    <t>HASKOTI/SAHIL</t>
  </si>
  <si>
    <t xml:space="preserve">509SE152981	</t>
  </si>
  <si>
    <t xml:space="preserve">18025590301	</t>
  </si>
  <si>
    <t>补单</t>
  </si>
  <si>
    <t>[贝尔法斯特]贝尔法斯特假日酒店度假村(Holiday Inn Belfast, an Ihg Hotel)(5931900)</t>
  </si>
  <si>
    <t>双床房&lt;2人入住&gt;&lt;不退款&gt;&lt;早餐&gt;</t>
  </si>
  <si>
    <t>Fallon/Patrina</t>
  </si>
  <si>
    <t xml:space="preserve">21717223	</t>
  </si>
  <si>
    <t>，</t>
  </si>
  <si>
    <t>本期收回9.99元</t>
  </si>
  <si>
    <t>A221017091655481</t>
  </si>
  <si>
    <t>A221017091746481</t>
  </si>
  <si>
    <t>USD / HKD 当前参考汇率: 7.84985</t>
  </si>
  <si>
    <t>总计： 3545.99 USD/
27835.49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</si>
  <si>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</si>
  <si>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</si>
  <si>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</si>
  <si>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</si>
  <si>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</si>
  <si>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</si>
  <si>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</si>
  <si>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</si>
  <si>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</si>
  <si>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</si>
  <si>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</si>
  <si>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</si>
  <si>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</si>
  <si>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</si>
  <si>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</si>
  <si>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</si>
  <si>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</si>
  <si>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</si>
  <si>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</si>
  <si>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2022-10-13</t>
  </si>
  <si>
    <t>2737601</t>
  </si>
  <si>
    <t>新加坡文华东方酒店 (Staycation Approved)</t>
  </si>
  <si>
    <t>HASKOTI SAHIL</t>
  </si>
  <si>
    <t>2022-10-14</t>
  </si>
  <si>
    <t>退房日周结</t>
  </si>
  <si>
    <t>4401.44</t>
  </si>
  <si>
    <t>612.00</t>
  </si>
  <si>
    <t>0</t>
  </si>
  <si>
    <t>0.00</t>
  </si>
  <si>
    <t>携程盛景国际直连</t>
  </si>
  <si>
    <t>01.010677</t>
  </si>
  <si>
    <t>2022-10-13 11:55:38</t>
  </si>
  <si>
    <t>否</t>
  </si>
  <si>
    <t>汇智国际旅游发展有限公司</t>
  </si>
  <si>
    <t>直连</t>
  </si>
  <si>
    <t>新加坡</t>
  </si>
  <si>
    <t>2737457</t>
  </si>
  <si>
    <t>普吉岛艾康酒店</t>
  </si>
  <si>
    <t>Wisuttisarort Pantape,Wisuttisarort Pantape,Wisuttisarort Pantape,Wisuttisarort Pantape</t>
  </si>
  <si>
    <t>402.75</t>
  </si>
  <si>
    <t>56.00</t>
  </si>
  <si>
    <t>2022-10-13 10:26:43</t>
  </si>
  <si>
    <t>直采</t>
  </si>
  <si>
    <t>泰国</t>
  </si>
  <si>
    <t>2022-10-12</t>
  </si>
  <si>
    <t>2736790</t>
  </si>
  <si>
    <t>阿维伦金马仑高原酒店</t>
  </si>
  <si>
    <t>ABDUL JALIL ROSNAN</t>
  </si>
  <si>
    <t>337.73</t>
  </si>
  <si>
    <t>47.00</t>
  </si>
  <si>
    <t>2022-10-12 20:33:05</t>
  </si>
  <si>
    <t>马来西亚</t>
  </si>
  <si>
    <t>2736491</t>
  </si>
  <si>
    <t>芭堤雅SN优佳酒店 (SHA 认证)</t>
  </si>
  <si>
    <t>Prakasvittaya Keerathit,Prakasvittaya Keerathit</t>
  </si>
  <si>
    <t>179.65</t>
  </si>
  <si>
    <t>25.00</t>
  </si>
  <si>
    <t>2022-10-12 17:34:35</t>
  </si>
  <si>
    <t>2736464</t>
  </si>
  <si>
    <t>吉隆坡柏威年酒店 · 悦榕庄管理</t>
  </si>
  <si>
    <t>Chandra Lianto,Chandra Lianto</t>
  </si>
  <si>
    <t>926.97</t>
  </si>
  <si>
    <t>129.00</t>
  </si>
  <si>
    <t>2022-10-13 10:32:26</t>
  </si>
  <si>
    <t>2735807</t>
  </si>
  <si>
    <t>马六甲大华酒店</t>
  </si>
  <si>
    <t>Ibrahim Rosli,Ibrahim Rosli</t>
  </si>
  <si>
    <t>682.65</t>
  </si>
  <si>
    <t>95.00</t>
  </si>
  <si>
    <t>2022-10-12 09:35:11</t>
  </si>
  <si>
    <t>2022-10-11</t>
  </si>
  <si>
    <t>2735613</t>
  </si>
  <si>
    <t>奇德伦中心酒店 (SHA Extra Plus)</t>
  </si>
  <si>
    <t>HUNG CHIA-SHIEN,HUNG CHIA-SHIEN</t>
  </si>
  <si>
    <t>502.10</t>
  </si>
  <si>
    <t>70.00</t>
  </si>
  <si>
    <t>2022-10-12 10:20:55</t>
  </si>
  <si>
    <t>2735135</t>
  </si>
  <si>
    <t>茶拉6号酒店 (SHA Plus +)</t>
  </si>
  <si>
    <t>SHAKYA TENZIN DAWA</t>
  </si>
  <si>
    <t>710.11</t>
  </si>
  <si>
    <t>99.00</t>
  </si>
  <si>
    <t>2022-10-12 13:43:43</t>
  </si>
  <si>
    <t>2735100</t>
  </si>
  <si>
    <t>普吉岛芭东彩灯度假村</t>
  </si>
  <si>
    <t>Kadary Yair</t>
  </si>
  <si>
    <t>473.40</t>
  </si>
  <si>
    <t>66.00</t>
  </si>
  <si>
    <t>2022-10-11 19:40:53</t>
  </si>
  <si>
    <t>2734869</t>
  </si>
  <si>
    <t>贝尔福度假酒店</t>
  </si>
  <si>
    <t>BAUTISTA SARAH</t>
  </si>
  <si>
    <t>1886.45</t>
  </si>
  <si>
    <t>263.00</t>
  </si>
  <si>
    <t>2022-10-11 16:42:32</t>
  </si>
  <si>
    <t>菲律宾</t>
  </si>
  <si>
    <t>2734848</t>
  </si>
  <si>
    <t>普拉纳苏梅岛度假酒店</t>
  </si>
  <si>
    <t>Xia Yue</t>
  </si>
  <si>
    <t>688.59</t>
  </si>
  <si>
    <t>96.00</t>
  </si>
  <si>
    <t>2022-10-11 15:56:44</t>
  </si>
  <si>
    <t>2022-10-10</t>
  </si>
  <si>
    <t>2733742</t>
  </si>
  <si>
    <t>宿务马哥孛罗酒店</t>
  </si>
  <si>
    <t>Ching William</t>
  </si>
  <si>
    <t>492.09</t>
  </si>
  <si>
    <t>69.00</t>
  </si>
  <si>
    <t>2022-10-10 20:05:56</t>
  </si>
  <si>
    <t>2733726</t>
  </si>
  <si>
    <t>XU XIAOMEI</t>
  </si>
  <si>
    <t>2869.12</t>
  </si>
  <si>
    <t>400.00</t>
  </si>
  <si>
    <t>2022-10-11 15:03:45</t>
  </si>
  <si>
    <t>2733077</t>
  </si>
  <si>
    <t>甲米都喜天丽海滨度假酒店</t>
  </si>
  <si>
    <t>yarkoni michal,yarkoni michal</t>
  </si>
  <si>
    <t>670.38</t>
  </si>
  <si>
    <t>94.00</t>
  </si>
  <si>
    <t>2022-10-10 11:56:36</t>
  </si>
  <si>
    <t>2022-10-08</t>
  </si>
  <si>
    <t>2730961</t>
  </si>
  <si>
    <t>无线上网精品酒店</t>
  </si>
  <si>
    <t>Hng Choong Seng Hng</t>
  </si>
  <si>
    <t>292.52</t>
  </si>
  <si>
    <t>41.00</t>
  </si>
  <si>
    <t>2022-10-08 18:27:52</t>
  </si>
  <si>
    <t>2022-09-30</t>
  </si>
  <si>
    <t>2716645</t>
  </si>
  <si>
    <t>利丁便捷酒店</t>
  </si>
  <si>
    <t>Strange Glen</t>
  </si>
  <si>
    <t>264.39</t>
  </si>
  <si>
    <t>37.00</t>
  </si>
  <si>
    <t>2022-09-30 05:45:48</t>
  </si>
  <si>
    <t>英国</t>
  </si>
  <si>
    <t>2022-09-27</t>
  </si>
  <si>
    <t>2711288</t>
  </si>
  <si>
    <t>嗨荷酒店</t>
  </si>
  <si>
    <t>Clifford John</t>
  </si>
  <si>
    <t>851.66</t>
  </si>
  <si>
    <t>119.00</t>
  </si>
  <si>
    <t>2022-09-27 07:34:20</t>
  </si>
  <si>
    <t>美国</t>
  </si>
  <si>
    <t>2022-09-21</t>
  </si>
  <si>
    <t>2702335</t>
  </si>
  <si>
    <t>科尔多瓦中心酒店</t>
  </si>
  <si>
    <t>Ludovico Vasco</t>
  </si>
  <si>
    <t>429.17</t>
  </si>
  <si>
    <t>61.00</t>
  </si>
  <si>
    <t>2022-09-21 21:44:52</t>
  </si>
  <si>
    <t>西班牙</t>
  </si>
  <si>
    <t>2022-09-12</t>
  </si>
  <si>
    <t>2689063</t>
  </si>
  <si>
    <t>尼帕度假酒店 (SHA Extra Plus)</t>
  </si>
  <si>
    <t>Shetty Sandesh,Shetty Sandesh,Shetty Sandesh,Shetty Sandesh,Shetty Sandesh</t>
  </si>
  <si>
    <t>2022-10-09</t>
  </si>
  <si>
    <t>2083.29</t>
  </si>
  <si>
    <t>300.00</t>
  </si>
  <si>
    <t>2022-09-12 19:18:37</t>
  </si>
  <si>
    <t>2022-09-09</t>
  </si>
  <si>
    <t>2685298</t>
  </si>
  <si>
    <t>安格雷-比亚里茨基里亚德</t>
  </si>
  <si>
    <t>YANG JIWON</t>
  </si>
  <si>
    <t>348.75</t>
  </si>
  <si>
    <t>50.00</t>
  </si>
  <si>
    <t>2022-09-09 22:56:33</t>
  </si>
  <si>
    <t>法国</t>
  </si>
  <si>
    <t>2022-08-31</t>
  </si>
  <si>
    <t>2673833</t>
  </si>
  <si>
    <t>玛多娜酒店</t>
  </si>
  <si>
    <t>Lavine Max</t>
  </si>
  <si>
    <t>1725.12</t>
  </si>
  <si>
    <t>249.00</t>
  </si>
  <si>
    <t>2022-08-31 08:21:01</t>
  </si>
  <si>
    <t>2022-08-26</t>
  </si>
  <si>
    <t>2668861</t>
  </si>
  <si>
    <t>阿玛诺市中心大酒店</t>
  </si>
  <si>
    <t>Iles Annette</t>
  </si>
  <si>
    <t>3831.00</t>
  </si>
  <si>
    <t>558.00</t>
  </si>
  <si>
    <t>2022-08-26 20:18:33</t>
  </si>
  <si>
    <t>德国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</si>
</sst>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14</xdr:col>
      <xdr:colOff>533400</xdr:colOff>
      <xdr:row>71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029450"/>
          <a:ext cx="10820400" cy="504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8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44843</v>
      </c>
      <c r="G2" s="6">
        <v>44846</v>
      </c>
      <c r="H2" s="4">
        <v>4</v>
      </c>
      <c r="I2" s="4">
        <v>3</v>
      </c>
      <c r="J2" s="4">
        <v>12</v>
      </c>
      <c r="K2" s="4" t="s">
        <v>30</v>
      </c>
      <c r="L2" s="4">
        <v>300</v>
      </c>
      <c r="M2" s="4">
        <v>300</v>
      </c>
      <c r="N2" s="4" t="s">
        <v>31</v>
      </c>
      <c r="O2" s="4" t="s">
        <v>32</v>
      </c>
      <c r="P2" s="4" t="s">
        <v>33</v>
      </c>
      <c r="Q2" s="4">
        <v>0</v>
      </c>
      <c r="R2" s="7">
        <v>44816</v>
      </c>
      <c r="S2" s="6">
        <v>44849</v>
      </c>
      <c r="T2" s="4" t="s">
        <v>34</v>
      </c>
      <c r="U2" s="4">
        <v>300</v>
      </c>
      <c r="V2" s="4">
        <v>0</v>
      </c>
      <c r="W2" s="4">
        <v>0</v>
      </c>
      <c r="X2" s="4" t="s">
        <v>35</v>
      </c>
      <c r="Y2" s="4">
        <v>147206</v>
      </c>
      <c r="Z2" s="4">
        <v>147207</v>
      </c>
      <c r="AA2" s="4">
        <v>147208</v>
      </c>
      <c r="AB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44845</v>
      </c>
      <c r="G3" s="6">
        <v>44846</v>
      </c>
      <c r="H3" s="4">
        <v>1</v>
      </c>
      <c r="I3" s="4">
        <v>1</v>
      </c>
      <c r="J3" s="4">
        <v>1</v>
      </c>
      <c r="K3" s="4" t="s">
        <v>30</v>
      </c>
      <c r="L3" s="4">
        <v>94</v>
      </c>
      <c r="M3" s="4">
        <v>94</v>
      </c>
      <c r="N3" s="4" t="s">
        <v>40</v>
      </c>
      <c r="O3" s="4" t="s">
        <v>32</v>
      </c>
      <c r="P3" s="4" t="s">
        <v>33</v>
      </c>
      <c r="Q3" s="4">
        <v>0</v>
      </c>
      <c r="R3" s="7">
        <v>44844</v>
      </c>
      <c r="S3" s="6">
        <v>44849</v>
      </c>
      <c r="T3" s="4" t="s">
        <v>34</v>
      </c>
      <c r="U3" s="4">
        <v>94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44845</v>
      </c>
      <c r="G4" s="6">
        <v>44846</v>
      </c>
      <c r="H4" s="4">
        <v>4</v>
      </c>
      <c r="I4" s="4">
        <v>1</v>
      </c>
      <c r="J4" s="4">
        <v>4</v>
      </c>
      <c r="K4" s="4" t="s">
        <v>30</v>
      </c>
      <c r="L4" s="4">
        <v>400</v>
      </c>
      <c r="M4" s="4">
        <v>400</v>
      </c>
      <c r="N4" s="4" t="s">
        <v>45</v>
      </c>
      <c r="O4" s="4" t="s">
        <v>32</v>
      </c>
      <c r="P4" s="4" t="s">
        <v>33</v>
      </c>
      <c r="Q4" s="4">
        <v>0</v>
      </c>
      <c r="R4" s="7">
        <v>44844</v>
      </c>
      <c r="S4" s="6">
        <v>44849</v>
      </c>
      <c r="T4" s="4" t="s">
        <v>34</v>
      </c>
      <c r="U4" s="4">
        <v>400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44846</v>
      </c>
      <c r="G5" s="6">
        <v>44847</v>
      </c>
      <c r="H5" s="4">
        <v>1</v>
      </c>
      <c r="I5" s="4">
        <v>1</v>
      </c>
      <c r="J5" s="4">
        <v>1</v>
      </c>
      <c r="K5" s="4" t="s">
        <v>30</v>
      </c>
      <c r="L5" s="4">
        <v>61</v>
      </c>
      <c r="M5" s="4">
        <v>61</v>
      </c>
      <c r="N5" s="4" t="s">
        <v>51</v>
      </c>
      <c r="O5" s="4" t="s">
        <v>52</v>
      </c>
      <c r="P5" s="4" t="s">
        <v>33</v>
      </c>
      <c r="Q5" s="4">
        <v>0</v>
      </c>
      <c r="R5" s="7">
        <v>44825</v>
      </c>
      <c r="S5" s="6">
        <v>44850</v>
      </c>
      <c r="T5" s="4" t="s">
        <v>34</v>
      </c>
      <c r="U5" s="4">
        <v>61</v>
      </c>
      <c r="V5" s="4">
        <v>0</v>
      </c>
      <c r="W5" s="4">
        <v>0</v>
      </c>
      <c r="X5" s="4" t="s">
        <v>53</v>
      </c>
      <c r="Y5" s="4" t="s">
        <v>35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44846</v>
      </c>
      <c r="G6" s="6">
        <v>44847</v>
      </c>
      <c r="H6" s="4">
        <v>1</v>
      </c>
      <c r="I6" s="4">
        <v>1</v>
      </c>
      <c r="J6" s="4">
        <v>1</v>
      </c>
      <c r="K6" s="4" t="s">
        <v>30</v>
      </c>
      <c r="L6" s="4">
        <v>119</v>
      </c>
      <c r="M6" s="4">
        <v>119</v>
      </c>
      <c r="N6" s="4" t="s">
        <v>57</v>
      </c>
      <c r="O6" s="4" t="s">
        <v>52</v>
      </c>
      <c r="P6" s="4" t="s">
        <v>33</v>
      </c>
      <c r="Q6" s="4">
        <v>0</v>
      </c>
      <c r="R6" s="7">
        <v>44831</v>
      </c>
      <c r="S6" s="6">
        <v>44850</v>
      </c>
      <c r="T6" s="4" t="s">
        <v>34</v>
      </c>
      <c r="U6" s="4">
        <v>119</v>
      </c>
      <c r="V6" s="4">
        <v>0</v>
      </c>
      <c r="W6" s="4">
        <v>0</v>
      </c>
      <c r="X6" s="4" t="s">
        <v>35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44845</v>
      </c>
      <c r="G7" s="6">
        <v>44847</v>
      </c>
      <c r="H7" s="4">
        <v>1</v>
      </c>
      <c r="I7" s="4">
        <v>2</v>
      </c>
      <c r="J7" s="4">
        <v>2</v>
      </c>
      <c r="K7" s="4" t="s">
        <v>30</v>
      </c>
      <c r="L7" s="4">
        <v>195</v>
      </c>
      <c r="M7" s="4">
        <v>195</v>
      </c>
      <c r="N7" s="4" t="s">
        <v>62</v>
      </c>
      <c r="O7" s="4" t="s">
        <v>52</v>
      </c>
      <c r="P7" s="4" t="s">
        <v>33</v>
      </c>
      <c r="Q7" s="4">
        <v>0</v>
      </c>
      <c r="R7" s="7">
        <v>44838</v>
      </c>
      <c r="S7" s="6">
        <v>44850</v>
      </c>
      <c r="T7" s="4" t="s">
        <v>34</v>
      </c>
      <c r="U7" s="4">
        <v>195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59</v>
      </c>
      <c r="B8" s="4" t="s">
        <v>26</v>
      </c>
      <c r="C8" s="4" t="s">
        <v>65</v>
      </c>
      <c r="D8" s="4" t="s">
        <v>60</v>
      </c>
      <c r="E8" s="4" t="s">
        <v>61</v>
      </c>
      <c r="F8" s="6">
        <v>44845</v>
      </c>
      <c r="G8" s="6">
        <v>44847</v>
      </c>
      <c r="H8" s="4">
        <v>1</v>
      </c>
      <c r="I8" s="4">
        <v>2</v>
      </c>
      <c r="J8" s="4">
        <v>2</v>
      </c>
      <c r="K8" s="4" t="s">
        <v>30</v>
      </c>
      <c r="L8" s="4">
        <v>-195</v>
      </c>
      <c r="M8" s="4">
        <v>-195</v>
      </c>
      <c r="N8" s="4" t="s">
        <v>62</v>
      </c>
      <c r="O8" s="4" t="s">
        <v>52</v>
      </c>
      <c r="P8" s="4" t="s">
        <v>33</v>
      </c>
      <c r="Q8" s="4">
        <v>0</v>
      </c>
      <c r="R8" s="7">
        <v>44838</v>
      </c>
      <c r="S8" s="6">
        <v>44850</v>
      </c>
      <c r="T8" s="4" t="s">
        <v>34</v>
      </c>
      <c r="U8" s="4">
        <v>-195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44846</v>
      </c>
      <c r="G9" s="6">
        <v>44847</v>
      </c>
      <c r="H9" s="4">
        <v>1</v>
      </c>
      <c r="I9" s="4">
        <v>1</v>
      </c>
      <c r="J9" s="4">
        <v>1</v>
      </c>
      <c r="K9" s="4" t="s">
        <v>30</v>
      </c>
      <c r="L9" s="4">
        <v>69</v>
      </c>
      <c r="M9" s="4">
        <v>69</v>
      </c>
      <c r="N9" s="4" t="s">
        <v>69</v>
      </c>
      <c r="O9" s="4" t="s">
        <v>52</v>
      </c>
      <c r="P9" s="4" t="s">
        <v>33</v>
      </c>
      <c r="Q9" s="4">
        <v>0</v>
      </c>
      <c r="R9" s="7">
        <v>44844</v>
      </c>
      <c r="S9" s="6">
        <v>44850</v>
      </c>
      <c r="T9" s="4" t="s">
        <v>34</v>
      </c>
      <c r="U9" s="4">
        <v>69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44846</v>
      </c>
      <c r="G10" s="6">
        <v>44847</v>
      </c>
      <c r="H10" s="4">
        <v>1</v>
      </c>
      <c r="I10" s="4">
        <v>1</v>
      </c>
      <c r="J10" s="4">
        <v>1</v>
      </c>
      <c r="K10" s="4" t="s">
        <v>30</v>
      </c>
      <c r="L10" s="4">
        <v>96</v>
      </c>
      <c r="M10" s="4">
        <v>96</v>
      </c>
      <c r="N10" s="4" t="s">
        <v>74</v>
      </c>
      <c r="O10" s="4" t="s">
        <v>52</v>
      </c>
      <c r="P10" s="4" t="s">
        <v>33</v>
      </c>
      <c r="Q10" s="4">
        <v>0</v>
      </c>
      <c r="R10" s="7">
        <v>44845</v>
      </c>
      <c r="S10" s="6">
        <v>44850</v>
      </c>
      <c r="T10" s="4" t="s">
        <v>34</v>
      </c>
      <c r="U10" s="4">
        <v>96</v>
      </c>
      <c r="V10" s="4">
        <v>0</v>
      </c>
      <c r="W10" s="4">
        <v>0</v>
      </c>
      <c r="X10" s="4" t="s">
        <v>75</v>
      </c>
      <c r="Y10" s="4" t="s">
        <v>35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43</v>
      </c>
      <c r="E11" s="4" t="s">
        <v>44</v>
      </c>
      <c r="F11" s="6">
        <v>44846</v>
      </c>
      <c r="G11" s="6">
        <v>44847</v>
      </c>
      <c r="H11" s="4">
        <v>1</v>
      </c>
      <c r="I11" s="4">
        <v>1</v>
      </c>
      <c r="J11" s="4">
        <v>1</v>
      </c>
      <c r="K11" s="4" t="s">
        <v>30</v>
      </c>
      <c r="L11" s="4">
        <v>99</v>
      </c>
      <c r="M11" s="4">
        <v>99</v>
      </c>
      <c r="N11" s="4" t="s">
        <v>77</v>
      </c>
      <c r="O11" s="4" t="s">
        <v>52</v>
      </c>
      <c r="P11" s="4" t="s">
        <v>33</v>
      </c>
      <c r="Q11" s="4">
        <v>0</v>
      </c>
      <c r="R11" s="7">
        <v>44845</v>
      </c>
      <c r="S11" s="6">
        <v>44850</v>
      </c>
      <c r="T11" s="4" t="s">
        <v>34</v>
      </c>
      <c r="U11" s="4">
        <v>99</v>
      </c>
      <c r="V11" s="4">
        <v>0</v>
      </c>
      <c r="W11" s="4">
        <v>0</v>
      </c>
      <c r="X11" s="4" t="s">
        <v>35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44</v>
      </c>
      <c r="F12" s="6">
        <v>44846</v>
      </c>
      <c r="G12" s="6">
        <v>44847</v>
      </c>
      <c r="H12" s="4">
        <v>1</v>
      </c>
      <c r="I12" s="4">
        <v>1</v>
      </c>
      <c r="J12" s="4">
        <v>1</v>
      </c>
      <c r="K12" s="4" t="s">
        <v>30</v>
      </c>
      <c r="L12" s="4">
        <v>95</v>
      </c>
      <c r="M12" s="4">
        <v>95</v>
      </c>
      <c r="N12" s="4" t="s">
        <v>81</v>
      </c>
      <c r="O12" s="4" t="s">
        <v>52</v>
      </c>
      <c r="P12" s="4" t="s">
        <v>33</v>
      </c>
      <c r="Q12" s="4">
        <v>0</v>
      </c>
      <c r="R12" s="7">
        <v>44846</v>
      </c>
      <c r="S12" s="6">
        <v>44850</v>
      </c>
      <c r="T12" s="4" t="s">
        <v>34</v>
      </c>
      <c r="U12" s="4">
        <v>95</v>
      </c>
      <c r="V12" s="4">
        <v>0</v>
      </c>
      <c r="W12" s="4">
        <v>0</v>
      </c>
      <c r="X12" s="4" t="s">
        <v>35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44844</v>
      </c>
      <c r="G13" s="6">
        <v>44848</v>
      </c>
      <c r="H13" s="4">
        <v>1</v>
      </c>
      <c r="I13" s="4">
        <v>4</v>
      </c>
      <c r="J13" s="4">
        <v>4</v>
      </c>
      <c r="K13" s="4" t="s">
        <v>30</v>
      </c>
      <c r="L13" s="4">
        <v>558</v>
      </c>
      <c r="M13" s="4">
        <v>558</v>
      </c>
      <c r="N13" s="4" t="s">
        <v>86</v>
      </c>
      <c r="O13" s="4" t="s">
        <v>87</v>
      </c>
      <c r="P13" s="4" t="s">
        <v>33</v>
      </c>
      <c r="Q13" s="4">
        <v>0</v>
      </c>
      <c r="R13" s="7">
        <v>44799</v>
      </c>
      <c r="S13" s="6">
        <v>44851</v>
      </c>
      <c r="T13" s="4" t="s">
        <v>34</v>
      </c>
      <c r="U13" s="4">
        <v>558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44847</v>
      </c>
      <c r="G14" s="6">
        <v>44848</v>
      </c>
      <c r="H14" s="4">
        <v>1</v>
      </c>
      <c r="I14" s="4">
        <v>1</v>
      </c>
      <c r="J14" s="4">
        <v>1</v>
      </c>
      <c r="K14" s="4" t="s">
        <v>30</v>
      </c>
      <c r="L14" s="4">
        <v>249</v>
      </c>
      <c r="M14" s="4">
        <v>249</v>
      </c>
      <c r="N14" s="4" t="s">
        <v>93</v>
      </c>
      <c r="O14" s="4" t="s">
        <v>87</v>
      </c>
      <c r="P14" s="4" t="s">
        <v>33</v>
      </c>
      <c r="Q14" s="4">
        <v>0</v>
      </c>
      <c r="R14" s="7">
        <v>44804</v>
      </c>
      <c r="S14" s="6">
        <v>44851</v>
      </c>
      <c r="T14" s="4" t="s">
        <v>34</v>
      </c>
      <c r="U14" s="4">
        <v>249</v>
      </c>
      <c r="V14" s="4">
        <v>0</v>
      </c>
      <c r="W14" s="4">
        <v>0</v>
      </c>
      <c r="X14" s="4" t="s">
        <v>35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44847</v>
      </c>
      <c r="G15" s="6">
        <v>44848</v>
      </c>
      <c r="H15" s="4">
        <v>1</v>
      </c>
      <c r="I15" s="4">
        <v>1</v>
      </c>
      <c r="J15" s="4">
        <v>1</v>
      </c>
      <c r="K15" s="4" t="s">
        <v>30</v>
      </c>
      <c r="L15" s="4">
        <v>50</v>
      </c>
      <c r="M15" s="4">
        <v>50</v>
      </c>
      <c r="N15" s="4" t="s">
        <v>98</v>
      </c>
      <c r="O15" s="4" t="s">
        <v>87</v>
      </c>
      <c r="P15" s="4" t="s">
        <v>33</v>
      </c>
      <c r="Q15" s="4">
        <v>0</v>
      </c>
      <c r="R15" s="7">
        <v>44813</v>
      </c>
      <c r="S15" s="6">
        <v>44851</v>
      </c>
      <c r="T15" s="4" t="s">
        <v>34</v>
      </c>
      <c r="U15" s="4">
        <v>50</v>
      </c>
      <c r="V15" s="4">
        <v>0</v>
      </c>
      <c r="W15" s="4">
        <v>0</v>
      </c>
      <c r="X15" s="4" t="s">
        <v>35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44847</v>
      </c>
      <c r="G16" s="6">
        <v>44848</v>
      </c>
      <c r="H16" s="4">
        <v>1</v>
      </c>
      <c r="I16" s="4">
        <v>1</v>
      </c>
      <c r="J16" s="4">
        <v>1</v>
      </c>
      <c r="K16" s="4" t="s">
        <v>30</v>
      </c>
      <c r="L16" s="4">
        <v>37</v>
      </c>
      <c r="M16" s="4">
        <v>37</v>
      </c>
      <c r="N16" s="4" t="s">
        <v>103</v>
      </c>
      <c r="O16" s="4" t="s">
        <v>87</v>
      </c>
      <c r="P16" s="4" t="s">
        <v>33</v>
      </c>
      <c r="Q16" s="4">
        <v>0</v>
      </c>
      <c r="R16" s="7">
        <v>44834</v>
      </c>
      <c r="S16" s="6">
        <v>44851</v>
      </c>
      <c r="T16" s="4" t="s">
        <v>34</v>
      </c>
      <c r="U16" s="4">
        <v>37</v>
      </c>
      <c r="V16" s="4">
        <v>0</v>
      </c>
      <c r="W16" s="4">
        <v>0</v>
      </c>
      <c r="X16" s="4" t="s">
        <v>35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44847</v>
      </c>
      <c r="G17" s="6">
        <v>44848</v>
      </c>
      <c r="H17" s="4">
        <v>1</v>
      </c>
      <c r="I17" s="4">
        <v>1</v>
      </c>
      <c r="J17" s="4">
        <v>1</v>
      </c>
      <c r="K17" s="4" t="s">
        <v>30</v>
      </c>
      <c r="L17" s="4">
        <v>41</v>
      </c>
      <c r="M17" s="4">
        <v>41</v>
      </c>
      <c r="N17" s="4" t="s">
        <v>108</v>
      </c>
      <c r="O17" s="4" t="s">
        <v>87</v>
      </c>
      <c r="P17" s="4" t="s">
        <v>33</v>
      </c>
      <c r="Q17" s="4">
        <v>0</v>
      </c>
      <c r="R17" s="7">
        <v>44842</v>
      </c>
      <c r="S17" s="6">
        <v>44851</v>
      </c>
      <c r="T17" s="4" t="s">
        <v>34</v>
      </c>
      <c r="U17" s="4">
        <v>41</v>
      </c>
      <c r="V17" s="4">
        <v>0</v>
      </c>
      <c r="W17" s="4">
        <v>0</v>
      </c>
      <c r="X17" s="4" t="s">
        <v>109</v>
      </c>
      <c r="Y17" s="4" t="s">
        <v>35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44847</v>
      </c>
      <c r="G18" s="6">
        <v>44848</v>
      </c>
      <c r="H18" s="4">
        <v>1</v>
      </c>
      <c r="I18" s="4">
        <v>1</v>
      </c>
      <c r="J18" s="4">
        <v>1</v>
      </c>
      <c r="K18" s="4" t="s">
        <v>30</v>
      </c>
      <c r="L18" s="4">
        <v>263</v>
      </c>
      <c r="M18" s="4">
        <v>263</v>
      </c>
      <c r="N18" s="4" t="s">
        <v>113</v>
      </c>
      <c r="O18" s="4" t="s">
        <v>87</v>
      </c>
      <c r="P18" s="4" t="s">
        <v>33</v>
      </c>
      <c r="Q18" s="4">
        <v>0</v>
      </c>
      <c r="R18" s="7">
        <v>44845</v>
      </c>
      <c r="S18" s="6">
        <v>44851</v>
      </c>
      <c r="T18" s="4" t="s">
        <v>34</v>
      </c>
      <c r="U18" s="4">
        <v>263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44846</v>
      </c>
      <c r="G19" s="6">
        <v>44848</v>
      </c>
      <c r="H19" s="4">
        <v>1</v>
      </c>
      <c r="I19" s="4">
        <v>2</v>
      </c>
      <c r="J19" s="4">
        <v>2</v>
      </c>
      <c r="K19" s="4" t="s">
        <v>30</v>
      </c>
      <c r="L19" s="4">
        <v>66</v>
      </c>
      <c r="M19" s="4">
        <v>66</v>
      </c>
      <c r="N19" s="4" t="s">
        <v>119</v>
      </c>
      <c r="O19" s="4" t="s">
        <v>87</v>
      </c>
      <c r="P19" s="4" t="s">
        <v>33</v>
      </c>
      <c r="Q19" s="4">
        <v>0</v>
      </c>
      <c r="R19" s="7">
        <v>44845</v>
      </c>
      <c r="S19" s="6">
        <v>44851</v>
      </c>
      <c r="T19" s="4" t="s">
        <v>34</v>
      </c>
      <c r="U19" s="4">
        <v>66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44847</v>
      </c>
      <c r="G20" s="6">
        <v>44848</v>
      </c>
      <c r="H20" s="4">
        <v>1</v>
      </c>
      <c r="I20" s="4">
        <v>1</v>
      </c>
      <c r="J20" s="4">
        <v>1</v>
      </c>
      <c r="K20" s="4" t="s">
        <v>30</v>
      </c>
      <c r="L20" s="4">
        <v>70</v>
      </c>
      <c r="M20" s="4">
        <v>70</v>
      </c>
      <c r="N20" s="4" t="s">
        <v>125</v>
      </c>
      <c r="O20" s="4" t="s">
        <v>87</v>
      </c>
      <c r="P20" s="4" t="s">
        <v>33</v>
      </c>
      <c r="Q20" s="4">
        <v>0</v>
      </c>
      <c r="R20" s="7">
        <v>44845</v>
      </c>
      <c r="S20" s="6">
        <v>44851</v>
      </c>
      <c r="T20" s="4" t="s">
        <v>34</v>
      </c>
      <c r="U20" s="4">
        <v>70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44847</v>
      </c>
      <c r="G21" s="6">
        <v>44848</v>
      </c>
      <c r="H21" s="4">
        <v>1</v>
      </c>
      <c r="I21" s="4">
        <v>1</v>
      </c>
      <c r="J21" s="4">
        <v>1</v>
      </c>
      <c r="K21" s="4" t="s">
        <v>30</v>
      </c>
      <c r="L21" s="4">
        <v>129</v>
      </c>
      <c r="M21" s="4">
        <v>129</v>
      </c>
      <c r="N21" s="4" t="s">
        <v>131</v>
      </c>
      <c r="O21" s="4" t="s">
        <v>87</v>
      </c>
      <c r="P21" s="4" t="s">
        <v>33</v>
      </c>
      <c r="Q21" s="4">
        <v>0</v>
      </c>
      <c r="R21" s="7">
        <v>44846</v>
      </c>
      <c r="S21" s="6">
        <v>44851</v>
      </c>
      <c r="T21" s="4" t="s">
        <v>34</v>
      </c>
      <c r="U21" s="4">
        <v>129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44847</v>
      </c>
      <c r="G22" s="6">
        <v>44848</v>
      </c>
      <c r="H22" s="4">
        <v>1</v>
      </c>
      <c r="I22" s="4">
        <v>1</v>
      </c>
      <c r="J22" s="4">
        <v>1</v>
      </c>
      <c r="K22" s="4" t="s">
        <v>30</v>
      </c>
      <c r="L22" s="4">
        <v>25</v>
      </c>
      <c r="M22" s="4">
        <v>25</v>
      </c>
      <c r="N22" s="4" t="s">
        <v>137</v>
      </c>
      <c r="O22" s="4" t="s">
        <v>87</v>
      </c>
      <c r="P22" s="4" t="s">
        <v>33</v>
      </c>
      <c r="Q22" s="4">
        <v>0</v>
      </c>
      <c r="R22" s="7">
        <v>44846</v>
      </c>
      <c r="S22" s="6">
        <v>44851</v>
      </c>
      <c r="T22" s="4" t="s">
        <v>34</v>
      </c>
      <c r="U22" s="4">
        <v>25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44847</v>
      </c>
      <c r="G23" s="6">
        <v>44848</v>
      </c>
      <c r="H23" s="4">
        <v>1</v>
      </c>
      <c r="I23" s="4">
        <v>1</v>
      </c>
      <c r="J23" s="4">
        <v>1</v>
      </c>
      <c r="K23" s="4" t="s">
        <v>30</v>
      </c>
      <c r="L23" s="4">
        <v>47</v>
      </c>
      <c r="M23" s="4">
        <v>47</v>
      </c>
      <c r="N23" s="4" t="s">
        <v>143</v>
      </c>
      <c r="O23" s="4" t="s">
        <v>87</v>
      </c>
      <c r="P23" s="4" t="s">
        <v>33</v>
      </c>
      <c r="Q23" s="4">
        <v>0</v>
      </c>
      <c r="R23" s="7">
        <v>44846</v>
      </c>
      <c r="S23" s="6">
        <v>44851</v>
      </c>
      <c r="T23" s="4" t="s">
        <v>34</v>
      </c>
      <c r="U23" s="4">
        <v>47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44847</v>
      </c>
      <c r="G24" s="6">
        <v>44848</v>
      </c>
      <c r="H24" s="4">
        <v>2</v>
      </c>
      <c r="I24" s="4">
        <v>1</v>
      </c>
      <c r="J24" s="4">
        <v>2</v>
      </c>
      <c r="K24" s="4" t="s">
        <v>30</v>
      </c>
      <c r="L24" s="4">
        <v>56</v>
      </c>
      <c r="M24" s="4">
        <v>56</v>
      </c>
      <c r="N24" s="4" t="s">
        <v>149</v>
      </c>
      <c r="O24" s="4" t="s">
        <v>87</v>
      </c>
      <c r="P24" s="4" t="s">
        <v>33</v>
      </c>
      <c r="Q24" s="4">
        <v>0</v>
      </c>
      <c r="R24" s="7">
        <v>44847</v>
      </c>
      <c r="S24" s="6">
        <v>44851</v>
      </c>
      <c r="T24" s="4" t="s">
        <v>34</v>
      </c>
      <c r="U24" s="4">
        <v>56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44847</v>
      </c>
      <c r="G25" s="6">
        <v>44848</v>
      </c>
      <c r="H25" s="4">
        <v>1</v>
      </c>
      <c r="I25" s="4">
        <v>1</v>
      </c>
      <c r="J25" s="4">
        <v>1</v>
      </c>
      <c r="K25" s="4" t="s">
        <v>30</v>
      </c>
      <c r="L25" s="4">
        <v>612</v>
      </c>
      <c r="M25" s="4">
        <v>612</v>
      </c>
      <c r="N25" s="4" t="s">
        <v>155</v>
      </c>
      <c r="O25" s="4" t="s">
        <v>87</v>
      </c>
      <c r="P25" s="4" t="s">
        <v>33</v>
      </c>
      <c r="Q25" s="4">
        <v>0</v>
      </c>
      <c r="R25" s="7">
        <v>44847</v>
      </c>
      <c r="S25" s="6">
        <v>44851</v>
      </c>
      <c r="T25" s="4" t="s">
        <v>34</v>
      </c>
      <c r="U25" s="4">
        <v>612</v>
      </c>
      <c r="V25" s="4">
        <v>0</v>
      </c>
      <c r="W25" s="4">
        <v>0</v>
      </c>
      <c r="X25" s="4" t="s">
        <v>35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158</v>
      </c>
      <c r="D26" s="4" t="s">
        <v>159</v>
      </c>
      <c r="E26" s="4" t="s">
        <v>160</v>
      </c>
      <c r="F26" s="6">
        <v>44827</v>
      </c>
      <c r="G26" s="6">
        <v>44829</v>
      </c>
      <c r="H26" s="4">
        <v>1</v>
      </c>
      <c r="I26" s="4">
        <v>2</v>
      </c>
      <c r="J26" s="4">
        <v>2</v>
      </c>
      <c r="K26" s="4" t="s">
        <v>30</v>
      </c>
      <c r="L26" s="4">
        <v>9.99</v>
      </c>
      <c r="M26" s="4">
        <v>9.99</v>
      </c>
      <c r="N26" s="4" t="s">
        <v>161</v>
      </c>
      <c r="O26" s="4" t="s">
        <v>87</v>
      </c>
      <c r="P26" s="4" t="s">
        <v>33</v>
      </c>
      <c r="Q26" s="4">
        <v>0</v>
      </c>
      <c r="R26" s="7">
        <v>44712</v>
      </c>
      <c r="S26" s="6">
        <v>44851</v>
      </c>
      <c r="T26" s="4" t="s">
        <v>34</v>
      </c>
      <c r="U26" s="4">
        <v>9.99</v>
      </c>
      <c r="V26" s="4">
        <v>0</v>
      </c>
      <c r="W26" s="4">
        <v>0</v>
      </c>
      <c r="X26" s="4" t="s">
        <v>35</v>
      </c>
      <c r="Y26" s="4" t="s">
        <v>162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"/>
  <sheetViews>
    <sheetView tabSelected="1" workbookViewId="0">
      <selection activeCell="A32" sqref="A32:E35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163</v>
      </c>
    </row>
    <row r="2" s="4" customFormat="1" spans="1:9">
      <c r="A2" s="5">
        <v>18953860946</v>
      </c>
      <c r="B2" s="6">
        <v>44843</v>
      </c>
      <c r="C2" s="6">
        <v>44846</v>
      </c>
      <c r="D2" s="4">
        <v>300</v>
      </c>
      <c r="E2" s="4" t="str">
        <f>VLOOKUP(A2,HOP!A:L,12,0)</f>
        <v>300.00</v>
      </c>
      <c r="F2" s="4" t="str">
        <f>VLOOKUP(A2,HOP!A:C,3,0)</f>
        <v>2689063</v>
      </c>
      <c r="G2" s="4">
        <f>D2-E2</f>
        <v>0</v>
      </c>
      <c r="H2" s="4" t="str">
        <f>$H$1&amp;F2</f>
        <v>，2689063</v>
      </c>
      <c r="I2" s="4" t="str">
        <f>VLOOKUP(A2,HOP!A:U,21,0)</f>
        <v>直连</v>
      </c>
    </row>
    <row r="3" s="4" customFormat="1" spans="1:9">
      <c r="A3" s="5">
        <v>21375903513</v>
      </c>
      <c r="B3" s="6">
        <v>44845</v>
      </c>
      <c r="C3" s="6">
        <v>44846</v>
      </c>
      <c r="D3" s="4">
        <v>94</v>
      </c>
      <c r="E3" s="4" t="str">
        <f>VLOOKUP(A3,HOP!A:L,12,0)</f>
        <v>94.00</v>
      </c>
      <c r="F3" s="4" t="str">
        <f>VLOOKUP(A3,HOP!A:C,3,0)</f>
        <v>2733077</v>
      </c>
      <c r="G3" s="4">
        <f t="shared" ref="G3:G25" si="0">D3-E3</f>
        <v>0</v>
      </c>
      <c r="H3" s="4" t="str">
        <f t="shared" ref="H3:H25" si="1">$H$1&amp;F3</f>
        <v>，2733077</v>
      </c>
      <c r="I3" s="4" t="str">
        <f>VLOOKUP(A3,HOP!A:U,21,0)</f>
        <v>直采</v>
      </c>
    </row>
    <row r="4" s="4" customFormat="1" spans="1:9">
      <c r="A4" s="5">
        <v>21378689763</v>
      </c>
      <c r="B4" s="6">
        <v>44845</v>
      </c>
      <c r="C4" s="6">
        <v>44846</v>
      </c>
      <c r="D4" s="4">
        <v>400</v>
      </c>
      <c r="E4" s="4" t="str">
        <f>VLOOKUP(A4,HOP!A:L,12,0)</f>
        <v>400.00</v>
      </c>
      <c r="F4" s="4" t="str">
        <f>VLOOKUP(A4,HOP!A:C,3,0)</f>
        <v>2733726</v>
      </c>
      <c r="G4" s="4">
        <f t="shared" si="0"/>
        <v>0</v>
      </c>
      <c r="H4" s="4" t="str">
        <f t="shared" si="1"/>
        <v>，2733726</v>
      </c>
      <c r="I4" s="4" t="str">
        <f>VLOOKUP(A4,HOP!A:U,21,0)</f>
        <v>直采</v>
      </c>
    </row>
    <row r="5" s="4" customFormat="1" spans="1:9">
      <c r="A5" s="5">
        <v>21113412788</v>
      </c>
      <c r="B5" s="6">
        <v>44846</v>
      </c>
      <c r="C5" s="6">
        <v>44847</v>
      </c>
      <c r="D5" s="4">
        <v>61</v>
      </c>
      <c r="E5" s="4" t="str">
        <f>VLOOKUP(A5,HOP!A:L,12,0)</f>
        <v>61.00</v>
      </c>
      <c r="F5" s="4" t="str">
        <f>VLOOKUP(A5,HOP!A:C,3,0)</f>
        <v>2702335</v>
      </c>
      <c r="G5" s="4">
        <f t="shared" si="0"/>
        <v>0</v>
      </c>
      <c r="H5" s="4" t="str">
        <f t="shared" si="1"/>
        <v>，2702335</v>
      </c>
      <c r="I5" s="4" t="str">
        <f>VLOOKUP(A5,HOP!A:U,21,0)</f>
        <v>直连</v>
      </c>
    </row>
    <row r="6" s="4" customFormat="1" spans="1:9">
      <c r="A6" s="5">
        <v>21202586961</v>
      </c>
      <c r="B6" s="6">
        <v>44846</v>
      </c>
      <c r="C6" s="6">
        <v>44847</v>
      </c>
      <c r="D6" s="4">
        <v>119</v>
      </c>
      <c r="E6" s="4" t="str">
        <f>VLOOKUP(A6,HOP!A:L,12,0)</f>
        <v>119.00</v>
      </c>
      <c r="F6" s="4" t="str">
        <f>VLOOKUP(A6,HOP!A:C,3,0)</f>
        <v>2711288</v>
      </c>
      <c r="G6" s="4">
        <f t="shared" si="0"/>
        <v>0</v>
      </c>
      <c r="H6" s="4" t="str">
        <f t="shared" si="1"/>
        <v>，2711288</v>
      </c>
      <c r="I6" s="4" t="str">
        <f>VLOOKUP(A6,HOP!A:U,21,0)</f>
        <v>直连</v>
      </c>
    </row>
    <row r="7" s="4" customFormat="1" hidden="1" spans="1:9">
      <c r="A7" s="5">
        <v>21338682963</v>
      </c>
      <c r="B7" s="6">
        <v>44845</v>
      </c>
      <c r="C7" s="6">
        <v>44847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21408226987</v>
      </c>
      <c r="B8" s="6">
        <v>44846</v>
      </c>
      <c r="C8" s="6">
        <v>44847</v>
      </c>
      <c r="D8" s="4">
        <v>69</v>
      </c>
      <c r="E8" s="4" t="str">
        <f>VLOOKUP(A8,HOP!A:L,12,0)</f>
        <v>69.00</v>
      </c>
      <c r="F8" s="4" t="str">
        <f>VLOOKUP(A8,HOP!A:C,3,0)</f>
        <v>2733742</v>
      </c>
      <c r="G8" s="4">
        <f t="shared" si="0"/>
        <v>0</v>
      </c>
      <c r="H8" s="4" t="str">
        <f t="shared" si="1"/>
        <v>，2733742</v>
      </c>
      <c r="I8" s="4" t="str">
        <f>VLOOKUP(A8,HOP!A:U,21,0)</f>
        <v>直连</v>
      </c>
    </row>
    <row r="9" s="4" customFormat="1" spans="1:9">
      <c r="A9" s="5">
        <v>21420362239</v>
      </c>
      <c r="B9" s="6">
        <v>44846</v>
      </c>
      <c r="C9" s="6">
        <v>44847</v>
      </c>
      <c r="D9" s="4">
        <v>96</v>
      </c>
      <c r="E9" s="4" t="str">
        <f>VLOOKUP(A9,HOP!A:L,12,0)</f>
        <v>96.00</v>
      </c>
      <c r="F9" s="4" t="str">
        <f>VLOOKUP(A9,HOP!A:C,3,0)</f>
        <v>2734848</v>
      </c>
      <c r="G9" s="4">
        <f t="shared" si="0"/>
        <v>0</v>
      </c>
      <c r="H9" s="4" t="str">
        <f t="shared" si="1"/>
        <v>，2734848</v>
      </c>
      <c r="I9" s="4" t="str">
        <f>VLOOKUP(A9,HOP!A:U,21,0)</f>
        <v>直连</v>
      </c>
    </row>
    <row r="10" s="4" customFormat="1" spans="1:9">
      <c r="A10" s="5">
        <v>21422727374</v>
      </c>
      <c r="B10" s="6">
        <v>44846</v>
      </c>
      <c r="C10" s="6">
        <v>44847</v>
      </c>
      <c r="D10" s="4">
        <v>99</v>
      </c>
      <c r="E10" s="4" t="str">
        <f>VLOOKUP(A10,HOP!A:L,12,0)</f>
        <v>99.00</v>
      </c>
      <c r="F10" s="4" t="str">
        <f>VLOOKUP(A10,HOP!A:C,3,0)</f>
        <v>2735135</v>
      </c>
      <c r="G10" s="4">
        <f t="shared" si="0"/>
        <v>0</v>
      </c>
      <c r="H10" s="4" t="str">
        <f t="shared" si="1"/>
        <v>，2735135</v>
      </c>
      <c r="I10" s="4" t="str">
        <f>VLOOKUP(A10,HOP!A:U,21,0)</f>
        <v>直采</v>
      </c>
    </row>
    <row r="11" s="4" customFormat="1" spans="1:9">
      <c r="A11" s="5">
        <v>21426901789</v>
      </c>
      <c r="B11" s="6">
        <v>44846</v>
      </c>
      <c r="C11" s="6">
        <v>44847</v>
      </c>
      <c r="D11" s="4">
        <v>95</v>
      </c>
      <c r="E11" s="4" t="str">
        <f>VLOOKUP(A11,HOP!A:L,12,0)</f>
        <v>95.00</v>
      </c>
      <c r="F11" s="4" t="str">
        <f>VLOOKUP(A11,HOP!A:C,3,0)</f>
        <v>2735807</v>
      </c>
      <c r="G11" s="4">
        <f t="shared" si="0"/>
        <v>0</v>
      </c>
      <c r="H11" s="4" t="str">
        <f t="shared" si="1"/>
        <v>，2735807</v>
      </c>
      <c r="I11" s="4" t="str">
        <f>VLOOKUP(A11,HOP!A:U,21,0)</f>
        <v>直采</v>
      </c>
    </row>
    <row r="12" s="4" customFormat="1" spans="1:9">
      <c r="A12" s="5">
        <v>18881801615</v>
      </c>
      <c r="B12" s="6">
        <v>44844</v>
      </c>
      <c r="C12" s="6">
        <v>44848</v>
      </c>
      <c r="D12" s="4">
        <v>558</v>
      </c>
      <c r="E12" s="4" t="str">
        <f>VLOOKUP(A12,HOP!A:L,12,0)</f>
        <v>558.00</v>
      </c>
      <c r="F12" s="4" t="str">
        <f>VLOOKUP(A12,HOP!A:C,3,0)</f>
        <v>2668861</v>
      </c>
      <c r="G12" s="4">
        <f t="shared" si="0"/>
        <v>0</v>
      </c>
      <c r="H12" s="4" t="str">
        <f t="shared" si="1"/>
        <v>，2668861</v>
      </c>
      <c r="I12" s="4" t="str">
        <f>VLOOKUP(A12,HOP!A:U,21,0)</f>
        <v>直连</v>
      </c>
    </row>
    <row r="13" s="4" customFormat="1" spans="1:9">
      <c r="A13" s="5">
        <v>18910959262</v>
      </c>
      <c r="B13" s="6">
        <v>44847</v>
      </c>
      <c r="C13" s="6">
        <v>44848</v>
      </c>
      <c r="D13" s="4">
        <v>249</v>
      </c>
      <c r="E13" s="4" t="str">
        <f>VLOOKUP(A13,HOP!A:L,12,0)</f>
        <v>249.00</v>
      </c>
      <c r="F13" s="4" t="str">
        <f>VLOOKUP(A13,HOP!A:C,3,0)</f>
        <v>2673833</v>
      </c>
      <c r="G13" s="4">
        <f t="shared" si="0"/>
        <v>0</v>
      </c>
      <c r="H13" s="4" t="str">
        <f t="shared" si="1"/>
        <v>，2673833</v>
      </c>
      <c r="I13" s="4" t="str">
        <f>VLOOKUP(A13,HOP!A:U,21,0)</f>
        <v>直连</v>
      </c>
    </row>
    <row r="14" s="4" customFormat="1" spans="1:9">
      <c r="A14" s="5">
        <v>18946390316</v>
      </c>
      <c r="B14" s="6">
        <v>44847</v>
      </c>
      <c r="C14" s="6">
        <v>44848</v>
      </c>
      <c r="D14" s="4">
        <v>50</v>
      </c>
      <c r="E14" s="4" t="str">
        <f>VLOOKUP(A14,HOP!A:L,12,0)</f>
        <v>50.00</v>
      </c>
      <c r="F14" s="4" t="str">
        <f>VLOOKUP(A14,HOP!A:C,3,0)</f>
        <v>2685298</v>
      </c>
      <c r="G14" s="4">
        <f t="shared" si="0"/>
        <v>0</v>
      </c>
      <c r="H14" s="4" t="str">
        <f t="shared" si="1"/>
        <v>，2685298</v>
      </c>
      <c r="I14" s="4" t="str">
        <f>VLOOKUP(A14,HOP!A:U,21,0)</f>
        <v>直连</v>
      </c>
    </row>
    <row r="15" s="4" customFormat="1" spans="1:9">
      <c r="A15" s="5">
        <v>21240795113</v>
      </c>
      <c r="B15" s="6">
        <v>44847</v>
      </c>
      <c r="C15" s="6">
        <v>44848</v>
      </c>
      <c r="D15" s="4">
        <v>37</v>
      </c>
      <c r="E15" s="4" t="str">
        <f>VLOOKUP(A15,HOP!A:L,12,0)</f>
        <v>37.00</v>
      </c>
      <c r="F15" s="4" t="str">
        <f>VLOOKUP(A15,HOP!A:C,3,0)</f>
        <v>2716645</v>
      </c>
      <c r="G15" s="4">
        <f t="shared" si="0"/>
        <v>0</v>
      </c>
      <c r="H15" s="4" t="str">
        <f t="shared" si="1"/>
        <v>，2716645</v>
      </c>
      <c r="I15" s="4" t="str">
        <f>VLOOKUP(A15,HOP!A:U,21,0)</f>
        <v>直连</v>
      </c>
    </row>
    <row r="16" s="4" customFormat="1" spans="1:9">
      <c r="A16" s="5">
        <v>21366619435</v>
      </c>
      <c r="B16" s="6">
        <v>44847</v>
      </c>
      <c r="C16" s="6">
        <v>44848</v>
      </c>
      <c r="D16" s="4">
        <v>41</v>
      </c>
      <c r="E16" s="4" t="str">
        <f>VLOOKUP(A16,HOP!A:L,12,0)</f>
        <v>41.00</v>
      </c>
      <c r="F16" s="4" t="str">
        <f>VLOOKUP(A16,HOP!A:C,3,0)</f>
        <v>2730961</v>
      </c>
      <c r="G16" s="4">
        <f t="shared" si="0"/>
        <v>0</v>
      </c>
      <c r="H16" s="4" t="str">
        <f t="shared" si="1"/>
        <v>，2730961</v>
      </c>
      <c r="I16" s="4" t="str">
        <f>VLOOKUP(A16,HOP!A:U,21,0)</f>
        <v>直连</v>
      </c>
    </row>
    <row r="17" s="4" customFormat="1" spans="1:9">
      <c r="A17" s="5">
        <v>21420513415</v>
      </c>
      <c r="B17" s="6">
        <v>44847</v>
      </c>
      <c r="C17" s="6">
        <v>44848</v>
      </c>
      <c r="D17" s="4">
        <v>263</v>
      </c>
      <c r="E17" s="4" t="str">
        <f>VLOOKUP(A17,HOP!A:L,12,0)</f>
        <v>263.00</v>
      </c>
      <c r="F17" s="4" t="str">
        <f>VLOOKUP(A17,HOP!A:C,3,0)</f>
        <v>2734869</v>
      </c>
      <c r="G17" s="4">
        <f t="shared" si="0"/>
        <v>0</v>
      </c>
      <c r="H17" s="4" t="str">
        <f t="shared" si="1"/>
        <v>，2734869</v>
      </c>
      <c r="I17" s="4" t="str">
        <f>VLOOKUP(A17,HOP!A:U,21,0)</f>
        <v>直采</v>
      </c>
    </row>
    <row r="18" s="4" customFormat="1" spans="1:9">
      <c r="A18" s="5">
        <v>21422484036</v>
      </c>
      <c r="B18" s="6">
        <v>44846</v>
      </c>
      <c r="C18" s="6">
        <v>44848</v>
      </c>
      <c r="D18" s="4">
        <v>66</v>
      </c>
      <c r="E18" s="4" t="str">
        <f>VLOOKUP(A18,HOP!A:L,12,0)</f>
        <v>66.00</v>
      </c>
      <c r="F18" s="4" t="str">
        <f>VLOOKUP(A18,HOP!A:C,3,0)</f>
        <v>2735100</v>
      </c>
      <c r="G18" s="4">
        <f t="shared" si="0"/>
        <v>0</v>
      </c>
      <c r="H18" s="4" t="str">
        <f t="shared" si="1"/>
        <v>，2735100</v>
      </c>
      <c r="I18" s="4" t="str">
        <f>VLOOKUP(A18,HOP!A:U,21,0)</f>
        <v>直采</v>
      </c>
    </row>
    <row r="19" s="4" customFormat="1" spans="1:9">
      <c r="A19" s="5">
        <v>21425747162</v>
      </c>
      <c r="B19" s="6">
        <v>44847</v>
      </c>
      <c r="C19" s="6">
        <v>44848</v>
      </c>
      <c r="D19" s="4">
        <v>70</v>
      </c>
      <c r="E19" s="4" t="str">
        <f>VLOOKUP(A19,HOP!A:L,12,0)</f>
        <v>70.00</v>
      </c>
      <c r="F19" s="4" t="str">
        <f>VLOOKUP(A19,HOP!A:C,3,0)</f>
        <v>2735613</v>
      </c>
      <c r="G19" s="4">
        <f t="shared" si="0"/>
        <v>0</v>
      </c>
      <c r="H19" s="4" t="str">
        <f t="shared" si="1"/>
        <v>，2735613</v>
      </c>
      <c r="I19" s="4" t="str">
        <f>VLOOKUP(A19,HOP!A:U,21,0)</f>
        <v>直采</v>
      </c>
    </row>
    <row r="20" s="4" customFormat="1" spans="1:9">
      <c r="A20" s="5">
        <v>21431929110</v>
      </c>
      <c r="B20" s="6">
        <v>44847</v>
      </c>
      <c r="C20" s="6">
        <v>44848</v>
      </c>
      <c r="D20" s="4">
        <v>129</v>
      </c>
      <c r="E20" s="4" t="str">
        <f>VLOOKUP(A20,HOP!A:L,12,0)</f>
        <v>129.00</v>
      </c>
      <c r="F20" s="4" t="str">
        <f>VLOOKUP(A20,HOP!A:C,3,0)</f>
        <v>2736464</v>
      </c>
      <c r="G20" s="4">
        <f t="shared" si="0"/>
        <v>0</v>
      </c>
      <c r="H20" s="4" t="str">
        <f t="shared" si="1"/>
        <v>，2736464</v>
      </c>
      <c r="I20" s="4" t="str">
        <f>VLOOKUP(A20,HOP!A:U,21,0)</f>
        <v>直采</v>
      </c>
    </row>
    <row r="21" s="4" customFormat="1" spans="1:9">
      <c r="A21" s="5">
        <v>21432148025</v>
      </c>
      <c r="B21" s="6">
        <v>44847</v>
      </c>
      <c r="C21" s="6">
        <v>44848</v>
      </c>
      <c r="D21" s="4">
        <v>25</v>
      </c>
      <c r="E21" s="4" t="str">
        <f>VLOOKUP(A21,HOP!A:L,12,0)</f>
        <v>25.00</v>
      </c>
      <c r="F21" s="4" t="str">
        <f>VLOOKUP(A21,HOP!A:C,3,0)</f>
        <v>2736491</v>
      </c>
      <c r="G21" s="4">
        <f t="shared" si="0"/>
        <v>0</v>
      </c>
      <c r="H21" s="4" t="str">
        <f t="shared" si="1"/>
        <v>，2736491</v>
      </c>
      <c r="I21" s="4" t="str">
        <f>VLOOKUP(A21,HOP!A:U,21,0)</f>
        <v>直采</v>
      </c>
    </row>
    <row r="22" s="4" customFormat="1" spans="1:9">
      <c r="A22" s="5">
        <v>21434402913</v>
      </c>
      <c r="B22" s="6">
        <v>44847</v>
      </c>
      <c r="C22" s="6">
        <v>44848</v>
      </c>
      <c r="D22" s="4">
        <v>47</v>
      </c>
      <c r="E22" s="4" t="str">
        <f>VLOOKUP(A22,HOP!A:L,12,0)</f>
        <v>47.00</v>
      </c>
      <c r="F22" s="4" t="str">
        <f>VLOOKUP(A22,HOP!A:C,3,0)</f>
        <v>2736790</v>
      </c>
      <c r="G22" s="4">
        <f t="shared" si="0"/>
        <v>0</v>
      </c>
      <c r="H22" s="4" t="str">
        <f t="shared" si="1"/>
        <v>，2736790</v>
      </c>
      <c r="I22" s="4" t="str">
        <f>VLOOKUP(A22,HOP!A:U,21,0)</f>
        <v>直连</v>
      </c>
    </row>
    <row r="23" s="4" customFormat="1" spans="1:9">
      <c r="A23" s="5">
        <v>21438334626</v>
      </c>
      <c r="B23" s="6">
        <v>44847</v>
      </c>
      <c r="C23" s="6">
        <v>44848</v>
      </c>
      <c r="D23" s="4">
        <v>56</v>
      </c>
      <c r="E23" s="4" t="str">
        <f>VLOOKUP(A23,HOP!A:L,12,0)</f>
        <v>56.00</v>
      </c>
      <c r="F23" s="4" t="str">
        <f>VLOOKUP(A23,HOP!A:C,3,0)</f>
        <v>2737457</v>
      </c>
      <c r="G23" s="4">
        <f t="shared" si="0"/>
        <v>0</v>
      </c>
      <c r="H23" s="4" t="str">
        <f t="shared" si="1"/>
        <v>，2737457</v>
      </c>
      <c r="I23" s="4" t="str">
        <f>VLOOKUP(A23,HOP!A:U,21,0)</f>
        <v>直采</v>
      </c>
    </row>
    <row r="24" s="4" customFormat="1" spans="1:9">
      <c r="A24" s="5">
        <v>21439159207</v>
      </c>
      <c r="B24" s="6">
        <v>44847</v>
      </c>
      <c r="C24" s="6">
        <v>44848</v>
      </c>
      <c r="D24" s="4">
        <v>612</v>
      </c>
      <c r="E24" s="4" t="str">
        <f>VLOOKUP(A24,HOP!A:L,12,0)</f>
        <v>612.00</v>
      </c>
      <c r="F24" s="4" t="str">
        <f>VLOOKUP(A24,HOP!A:C,3,0)</f>
        <v>2737601</v>
      </c>
      <c r="G24" s="4">
        <f t="shared" si="0"/>
        <v>0</v>
      </c>
      <c r="H24" s="4" t="str">
        <f t="shared" si="1"/>
        <v>，2737601</v>
      </c>
      <c r="I24" s="4" t="str">
        <f>VLOOKUP(A24,HOP!A:U,21,0)</f>
        <v>直连</v>
      </c>
    </row>
    <row r="25" s="4" customFormat="1" spans="1:10">
      <c r="A25" s="5">
        <v>18025590301</v>
      </c>
      <c r="B25" s="6">
        <v>44827</v>
      </c>
      <c r="C25" s="6">
        <v>44829</v>
      </c>
      <c r="D25" s="4">
        <v>9.99</v>
      </c>
      <c r="E25" s="4" t="e">
        <f>VLOOKUP(A25,HOP!A:L,12,0)</f>
        <v>#N/A</v>
      </c>
      <c r="F25" s="4">
        <v>2570225</v>
      </c>
      <c r="G25" s="4" t="e">
        <f t="shared" si="0"/>
        <v>#N/A</v>
      </c>
      <c r="H25" s="4" t="str">
        <f t="shared" si="1"/>
        <v>，2570225</v>
      </c>
      <c r="I25" s="4" t="e">
        <f>VLOOKUP(A25,HOP!A:U,21,0)</f>
        <v>#N/A</v>
      </c>
      <c r="J25" s="4" t="s">
        <v>164</v>
      </c>
    </row>
    <row r="27" spans="4:4">
      <c r="D27" s="4">
        <f>SUM(D2:D26)</f>
        <v>3545.99</v>
      </c>
    </row>
    <row r="32" spans="1:5">
      <c r="A32" s="4" t="s">
        <v>165</v>
      </c>
      <c r="D32" s="4">
        <v>1297</v>
      </c>
      <c r="E32" s="4">
        <v>10181.26</v>
      </c>
    </row>
    <row r="33" spans="1:5">
      <c r="A33" s="4" t="s">
        <v>166</v>
      </c>
      <c r="D33" s="4">
        <v>2248.99</v>
      </c>
      <c r="E33" s="4">
        <v>17654.23</v>
      </c>
    </row>
    <row r="34" spans="1:5">
      <c r="A34" s="4" t="s">
        <v>167</v>
      </c>
      <c r="D34" s="4">
        <f>SUBTOTAL(9,D32:D33)</f>
        <v>3545.99</v>
      </c>
      <c r="E34" s="4">
        <f>SUBTOTAL(9,E32:E33)</f>
        <v>27835.49</v>
      </c>
    </row>
    <row r="35" spans="1:1">
      <c r="A35" s="4" t="s">
        <v>168</v>
      </c>
    </row>
  </sheetData>
  <autoFilter ref="A1:X25">
    <filterColumn colId="3">
      <filters>
        <filter val="50"/>
        <filter val="612"/>
        <filter val="94"/>
        <filter val="95"/>
        <filter val="56"/>
        <filter val="96"/>
        <filter val="558"/>
        <filter val="99"/>
        <filter val="119"/>
        <filter val="9.99"/>
        <filter val="61"/>
        <filter val="263"/>
        <filter val="25"/>
        <filter val="66"/>
        <filter val="69"/>
        <filter val="129"/>
        <filter val="70"/>
        <filter val="37"/>
        <filter val="300"/>
        <filter val="400"/>
        <filter val="41"/>
        <filter val="47"/>
        <filter val="2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169</v>
      </c>
      <c r="B1" s="2" t="s">
        <v>170</v>
      </c>
      <c r="C1" s="2" t="s">
        <v>171</v>
      </c>
      <c r="D1" s="2" t="s">
        <v>172</v>
      </c>
      <c r="E1" s="2" t="s">
        <v>13</v>
      </c>
      <c r="F1" s="2" t="s">
        <v>5</v>
      </c>
      <c r="G1" s="2" t="s">
        <v>6</v>
      </c>
      <c r="H1" s="2" t="s">
        <v>173</v>
      </c>
      <c r="I1" s="2" t="s">
        <v>174</v>
      </c>
      <c r="J1" s="2" t="s">
        <v>175</v>
      </c>
      <c r="K1" s="2" t="s">
        <v>176</v>
      </c>
      <c r="L1" s="2" t="s">
        <v>177</v>
      </c>
      <c r="M1" s="2" t="s">
        <v>178</v>
      </c>
      <c r="N1" s="2" t="s">
        <v>179</v>
      </c>
      <c r="O1" s="2" t="s">
        <v>180</v>
      </c>
      <c r="P1" s="2" t="s">
        <v>181</v>
      </c>
      <c r="Q1" s="2" t="s">
        <v>182</v>
      </c>
      <c r="R1" s="2" t="s">
        <v>183</v>
      </c>
      <c r="S1" s="2" t="s">
        <v>184</v>
      </c>
      <c r="T1" s="2" t="s">
        <v>185</v>
      </c>
      <c r="U1" s="2" t="s">
        <v>186</v>
      </c>
      <c r="V1" s="2" t="s">
        <v>187</v>
      </c>
    </row>
    <row r="2" s="1" customFormat="1" spans="1:22">
      <c r="A2" s="3">
        <v>21439159207</v>
      </c>
      <c r="B2" s="1" t="s">
        <v>188</v>
      </c>
      <c r="C2" s="1" t="s">
        <v>189</v>
      </c>
      <c r="D2" s="1" t="s">
        <v>190</v>
      </c>
      <c r="E2" s="1" t="s">
        <v>191</v>
      </c>
      <c r="F2" s="1" t="s">
        <v>188</v>
      </c>
      <c r="G2" s="1" t="s">
        <v>192</v>
      </c>
      <c r="H2" s="1" t="s">
        <v>193</v>
      </c>
      <c r="I2" s="1" t="s">
        <v>194</v>
      </c>
      <c r="J2" s="1" t="s">
        <v>30</v>
      </c>
      <c r="K2" s="1" t="s">
        <v>195</v>
      </c>
      <c r="L2" s="1" t="s">
        <v>195</v>
      </c>
      <c r="M2" s="1" t="s">
        <v>196</v>
      </c>
      <c r="N2" s="1" t="s">
        <v>196</v>
      </c>
      <c r="O2" s="1" t="s">
        <v>197</v>
      </c>
      <c r="P2" s="1" t="s">
        <v>198</v>
      </c>
      <c r="Q2" s="1" t="s">
        <v>199</v>
      </c>
      <c r="R2" s="1" t="s">
        <v>200</v>
      </c>
      <c r="S2" s="1" t="s">
        <v>201</v>
      </c>
      <c r="T2" s="1" t="s">
        <v>202</v>
      </c>
      <c r="U2" s="1" t="s">
        <v>203</v>
      </c>
      <c r="V2" s="1" t="s">
        <v>204</v>
      </c>
    </row>
    <row r="3" s="1" customFormat="1" spans="1:22">
      <c r="A3" s="3">
        <v>21438334626</v>
      </c>
      <c r="B3" s="1" t="s">
        <v>188</v>
      </c>
      <c r="C3" s="1" t="s">
        <v>205</v>
      </c>
      <c r="D3" s="1" t="s">
        <v>206</v>
      </c>
      <c r="E3" s="1" t="s">
        <v>207</v>
      </c>
      <c r="F3" s="1" t="s">
        <v>188</v>
      </c>
      <c r="G3" s="1" t="s">
        <v>192</v>
      </c>
      <c r="H3" s="1" t="s">
        <v>193</v>
      </c>
      <c r="I3" s="1" t="s">
        <v>208</v>
      </c>
      <c r="J3" s="1" t="s">
        <v>30</v>
      </c>
      <c r="K3" s="1" t="s">
        <v>209</v>
      </c>
      <c r="L3" s="1" t="s">
        <v>209</v>
      </c>
      <c r="M3" s="1" t="s">
        <v>196</v>
      </c>
      <c r="N3" s="1" t="s">
        <v>196</v>
      </c>
      <c r="O3" s="1" t="s">
        <v>197</v>
      </c>
      <c r="P3" s="1" t="s">
        <v>198</v>
      </c>
      <c r="Q3" s="1" t="s">
        <v>199</v>
      </c>
      <c r="R3" s="1" t="s">
        <v>210</v>
      </c>
      <c r="S3" s="1" t="s">
        <v>201</v>
      </c>
      <c r="T3" s="1" t="s">
        <v>202</v>
      </c>
      <c r="U3" s="1" t="s">
        <v>211</v>
      </c>
      <c r="V3" s="1" t="s">
        <v>212</v>
      </c>
    </row>
    <row r="4" s="1" customFormat="1" spans="1:22">
      <c r="A4" s="3">
        <v>21434402913</v>
      </c>
      <c r="B4" s="1" t="s">
        <v>213</v>
      </c>
      <c r="C4" s="1" t="s">
        <v>214</v>
      </c>
      <c r="D4" s="1" t="s">
        <v>215</v>
      </c>
      <c r="E4" s="1" t="s">
        <v>216</v>
      </c>
      <c r="F4" s="1" t="s">
        <v>188</v>
      </c>
      <c r="G4" s="1" t="s">
        <v>192</v>
      </c>
      <c r="H4" s="1" t="s">
        <v>193</v>
      </c>
      <c r="I4" s="1" t="s">
        <v>217</v>
      </c>
      <c r="J4" s="1" t="s">
        <v>30</v>
      </c>
      <c r="K4" s="1" t="s">
        <v>218</v>
      </c>
      <c r="L4" s="1" t="s">
        <v>218</v>
      </c>
      <c r="M4" s="1" t="s">
        <v>196</v>
      </c>
      <c r="N4" s="1" t="s">
        <v>196</v>
      </c>
      <c r="O4" s="1" t="s">
        <v>197</v>
      </c>
      <c r="P4" s="1" t="s">
        <v>198</v>
      </c>
      <c r="Q4" s="1" t="s">
        <v>199</v>
      </c>
      <c r="R4" s="1" t="s">
        <v>219</v>
      </c>
      <c r="S4" s="1" t="s">
        <v>201</v>
      </c>
      <c r="T4" s="1" t="s">
        <v>202</v>
      </c>
      <c r="U4" s="1" t="s">
        <v>203</v>
      </c>
      <c r="V4" s="1" t="s">
        <v>220</v>
      </c>
    </row>
    <row r="5" s="1" customFormat="1" spans="1:22">
      <c r="A5" s="3">
        <v>21432148025</v>
      </c>
      <c r="B5" s="1" t="s">
        <v>213</v>
      </c>
      <c r="C5" s="1" t="s">
        <v>221</v>
      </c>
      <c r="D5" s="1" t="s">
        <v>222</v>
      </c>
      <c r="E5" s="1" t="s">
        <v>223</v>
      </c>
      <c r="F5" s="1" t="s">
        <v>188</v>
      </c>
      <c r="G5" s="1" t="s">
        <v>192</v>
      </c>
      <c r="H5" s="1" t="s">
        <v>193</v>
      </c>
      <c r="I5" s="1" t="s">
        <v>224</v>
      </c>
      <c r="J5" s="1" t="s">
        <v>30</v>
      </c>
      <c r="K5" s="1" t="s">
        <v>225</v>
      </c>
      <c r="L5" s="1" t="s">
        <v>225</v>
      </c>
      <c r="M5" s="1" t="s">
        <v>196</v>
      </c>
      <c r="N5" s="1" t="s">
        <v>196</v>
      </c>
      <c r="O5" s="1" t="s">
        <v>197</v>
      </c>
      <c r="P5" s="1" t="s">
        <v>198</v>
      </c>
      <c r="Q5" s="1" t="s">
        <v>199</v>
      </c>
      <c r="R5" s="1" t="s">
        <v>226</v>
      </c>
      <c r="S5" s="1" t="s">
        <v>201</v>
      </c>
      <c r="T5" s="1" t="s">
        <v>202</v>
      </c>
      <c r="U5" s="1" t="s">
        <v>211</v>
      </c>
      <c r="V5" s="1" t="s">
        <v>212</v>
      </c>
    </row>
    <row r="6" s="1" customFormat="1" spans="1:22">
      <c r="A6" s="3">
        <v>21431929110</v>
      </c>
      <c r="B6" s="1" t="s">
        <v>213</v>
      </c>
      <c r="C6" s="1" t="s">
        <v>227</v>
      </c>
      <c r="D6" s="1" t="s">
        <v>228</v>
      </c>
      <c r="E6" s="1" t="s">
        <v>229</v>
      </c>
      <c r="F6" s="1" t="s">
        <v>188</v>
      </c>
      <c r="G6" s="1" t="s">
        <v>192</v>
      </c>
      <c r="H6" s="1" t="s">
        <v>193</v>
      </c>
      <c r="I6" s="1" t="s">
        <v>230</v>
      </c>
      <c r="J6" s="1" t="s">
        <v>30</v>
      </c>
      <c r="K6" s="1" t="s">
        <v>231</v>
      </c>
      <c r="L6" s="1" t="s">
        <v>231</v>
      </c>
      <c r="M6" s="1" t="s">
        <v>196</v>
      </c>
      <c r="N6" s="1" t="s">
        <v>196</v>
      </c>
      <c r="O6" s="1" t="s">
        <v>197</v>
      </c>
      <c r="P6" s="1" t="s">
        <v>198</v>
      </c>
      <c r="Q6" s="1" t="s">
        <v>199</v>
      </c>
      <c r="R6" s="1" t="s">
        <v>232</v>
      </c>
      <c r="S6" s="1" t="s">
        <v>201</v>
      </c>
      <c r="T6" s="1" t="s">
        <v>202</v>
      </c>
      <c r="U6" s="1" t="s">
        <v>211</v>
      </c>
      <c r="V6" s="1" t="s">
        <v>220</v>
      </c>
    </row>
    <row r="7" s="1" customFormat="1" spans="1:22">
      <c r="A7" s="3">
        <v>21426901789</v>
      </c>
      <c r="B7" s="1" t="s">
        <v>213</v>
      </c>
      <c r="C7" s="1" t="s">
        <v>233</v>
      </c>
      <c r="D7" s="1" t="s">
        <v>234</v>
      </c>
      <c r="E7" s="1" t="s">
        <v>235</v>
      </c>
      <c r="F7" s="1" t="s">
        <v>213</v>
      </c>
      <c r="G7" s="1" t="s">
        <v>188</v>
      </c>
      <c r="H7" s="1" t="s">
        <v>193</v>
      </c>
      <c r="I7" s="1" t="s">
        <v>236</v>
      </c>
      <c r="J7" s="1" t="s">
        <v>30</v>
      </c>
      <c r="K7" s="1" t="s">
        <v>237</v>
      </c>
      <c r="L7" s="1" t="s">
        <v>237</v>
      </c>
      <c r="M7" s="1" t="s">
        <v>196</v>
      </c>
      <c r="N7" s="1" t="s">
        <v>196</v>
      </c>
      <c r="O7" s="1" t="s">
        <v>197</v>
      </c>
      <c r="P7" s="1" t="s">
        <v>198</v>
      </c>
      <c r="Q7" s="1" t="s">
        <v>199</v>
      </c>
      <c r="R7" s="1" t="s">
        <v>238</v>
      </c>
      <c r="S7" s="1" t="s">
        <v>201</v>
      </c>
      <c r="T7" s="1" t="s">
        <v>202</v>
      </c>
      <c r="U7" s="1" t="s">
        <v>211</v>
      </c>
      <c r="V7" s="1" t="s">
        <v>220</v>
      </c>
    </row>
    <row r="8" s="1" customFormat="1" spans="1:22">
      <c r="A8" s="3">
        <v>21425747162</v>
      </c>
      <c r="B8" s="1" t="s">
        <v>239</v>
      </c>
      <c r="C8" s="1" t="s">
        <v>240</v>
      </c>
      <c r="D8" s="1" t="s">
        <v>241</v>
      </c>
      <c r="E8" s="1" t="s">
        <v>242</v>
      </c>
      <c r="F8" s="1" t="s">
        <v>188</v>
      </c>
      <c r="G8" s="1" t="s">
        <v>192</v>
      </c>
      <c r="H8" s="1" t="s">
        <v>193</v>
      </c>
      <c r="I8" s="1" t="s">
        <v>243</v>
      </c>
      <c r="J8" s="1" t="s">
        <v>30</v>
      </c>
      <c r="K8" s="1" t="s">
        <v>244</v>
      </c>
      <c r="L8" s="1" t="s">
        <v>244</v>
      </c>
      <c r="M8" s="1" t="s">
        <v>196</v>
      </c>
      <c r="N8" s="1" t="s">
        <v>196</v>
      </c>
      <c r="O8" s="1" t="s">
        <v>197</v>
      </c>
      <c r="P8" s="1" t="s">
        <v>198</v>
      </c>
      <c r="Q8" s="1" t="s">
        <v>199</v>
      </c>
      <c r="R8" s="1" t="s">
        <v>245</v>
      </c>
      <c r="S8" s="1" t="s">
        <v>201</v>
      </c>
      <c r="T8" s="1" t="s">
        <v>202</v>
      </c>
      <c r="U8" s="1" t="s">
        <v>211</v>
      </c>
      <c r="V8" s="1" t="s">
        <v>212</v>
      </c>
    </row>
    <row r="9" s="1" customFormat="1" spans="1:22">
      <c r="A9" s="3">
        <v>21422727374</v>
      </c>
      <c r="B9" s="1" t="s">
        <v>239</v>
      </c>
      <c r="C9" s="1" t="s">
        <v>246</v>
      </c>
      <c r="D9" s="1" t="s">
        <v>247</v>
      </c>
      <c r="E9" s="1" t="s">
        <v>248</v>
      </c>
      <c r="F9" s="1" t="s">
        <v>213</v>
      </c>
      <c r="G9" s="1" t="s">
        <v>188</v>
      </c>
      <c r="H9" s="1" t="s">
        <v>193</v>
      </c>
      <c r="I9" s="1" t="s">
        <v>249</v>
      </c>
      <c r="J9" s="1" t="s">
        <v>30</v>
      </c>
      <c r="K9" s="1" t="s">
        <v>250</v>
      </c>
      <c r="L9" s="1" t="s">
        <v>250</v>
      </c>
      <c r="M9" s="1" t="s">
        <v>196</v>
      </c>
      <c r="N9" s="1" t="s">
        <v>196</v>
      </c>
      <c r="O9" s="1" t="s">
        <v>197</v>
      </c>
      <c r="P9" s="1" t="s">
        <v>198</v>
      </c>
      <c r="Q9" s="1" t="s">
        <v>199</v>
      </c>
      <c r="R9" s="1" t="s">
        <v>251</v>
      </c>
      <c r="S9" s="1" t="s">
        <v>201</v>
      </c>
      <c r="T9" s="1" t="s">
        <v>202</v>
      </c>
      <c r="U9" s="1" t="s">
        <v>211</v>
      </c>
      <c r="V9" s="1" t="s">
        <v>212</v>
      </c>
    </row>
    <row r="10" s="1" customFormat="1" spans="1:22">
      <c r="A10" s="3">
        <v>21422484036</v>
      </c>
      <c r="B10" s="1" t="s">
        <v>239</v>
      </c>
      <c r="C10" s="1" t="s">
        <v>252</v>
      </c>
      <c r="D10" s="1" t="s">
        <v>253</v>
      </c>
      <c r="E10" s="1" t="s">
        <v>254</v>
      </c>
      <c r="F10" s="1" t="s">
        <v>213</v>
      </c>
      <c r="G10" s="1" t="s">
        <v>192</v>
      </c>
      <c r="H10" s="1" t="s">
        <v>193</v>
      </c>
      <c r="I10" s="1" t="s">
        <v>255</v>
      </c>
      <c r="J10" s="1" t="s">
        <v>30</v>
      </c>
      <c r="K10" s="1" t="s">
        <v>256</v>
      </c>
      <c r="L10" s="1" t="s">
        <v>256</v>
      </c>
      <c r="M10" s="1" t="s">
        <v>196</v>
      </c>
      <c r="N10" s="1" t="s">
        <v>196</v>
      </c>
      <c r="O10" s="1" t="s">
        <v>197</v>
      </c>
      <c r="P10" s="1" t="s">
        <v>198</v>
      </c>
      <c r="Q10" s="1" t="s">
        <v>199</v>
      </c>
      <c r="R10" s="1" t="s">
        <v>257</v>
      </c>
      <c r="S10" s="1" t="s">
        <v>201</v>
      </c>
      <c r="T10" s="1" t="s">
        <v>202</v>
      </c>
      <c r="U10" s="1" t="s">
        <v>211</v>
      </c>
      <c r="V10" s="1" t="s">
        <v>212</v>
      </c>
    </row>
    <row r="11" s="1" customFormat="1" spans="1:22">
      <c r="A11" s="3">
        <v>21420513415</v>
      </c>
      <c r="B11" s="1" t="s">
        <v>239</v>
      </c>
      <c r="C11" s="1" t="s">
        <v>258</v>
      </c>
      <c r="D11" s="1" t="s">
        <v>259</v>
      </c>
      <c r="E11" s="1" t="s">
        <v>260</v>
      </c>
      <c r="F11" s="1" t="s">
        <v>188</v>
      </c>
      <c r="G11" s="1" t="s">
        <v>192</v>
      </c>
      <c r="H11" s="1" t="s">
        <v>193</v>
      </c>
      <c r="I11" s="1" t="s">
        <v>261</v>
      </c>
      <c r="J11" s="1" t="s">
        <v>30</v>
      </c>
      <c r="K11" s="1" t="s">
        <v>262</v>
      </c>
      <c r="L11" s="1" t="s">
        <v>262</v>
      </c>
      <c r="M11" s="1" t="s">
        <v>196</v>
      </c>
      <c r="N11" s="1" t="s">
        <v>196</v>
      </c>
      <c r="O11" s="1" t="s">
        <v>197</v>
      </c>
      <c r="P11" s="1" t="s">
        <v>198</v>
      </c>
      <c r="Q11" s="1" t="s">
        <v>199</v>
      </c>
      <c r="R11" s="1" t="s">
        <v>263</v>
      </c>
      <c r="S11" s="1" t="s">
        <v>201</v>
      </c>
      <c r="T11" s="1" t="s">
        <v>202</v>
      </c>
      <c r="U11" s="1" t="s">
        <v>211</v>
      </c>
      <c r="V11" s="1" t="s">
        <v>264</v>
      </c>
    </row>
    <row r="12" s="1" customFormat="1" spans="1:22">
      <c r="A12" s="3">
        <v>21420362239</v>
      </c>
      <c r="B12" s="1" t="s">
        <v>239</v>
      </c>
      <c r="C12" s="1" t="s">
        <v>265</v>
      </c>
      <c r="D12" s="1" t="s">
        <v>266</v>
      </c>
      <c r="E12" s="1" t="s">
        <v>267</v>
      </c>
      <c r="F12" s="1" t="s">
        <v>213</v>
      </c>
      <c r="G12" s="1" t="s">
        <v>188</v>
      </c>
      <c r="H12" s="1" t="s">
        <v>193</v>
      </c>
      <c r="I12" s="1" t="s">
        <v>268</v>
      </c>
      <c r="J12" s="1" t="s">
        <v>30</v>
      </c>
      <c r="K12" s="1" t="s">
        <v>269</v>
      </c>
      <c r="L12" s="1" t="s">
        <v>269</v>
      </c>
      <c r="M12" s="1" t="s">
        <v>196</v>
      </c>
      <c r="N12" s="1" t="s">
        <v>196</v>
      </c>
      <c r="O12" s="1" t="s">
        <v>197</v>
      </c>
      <c r="P12" s="1" t="s">
        <v>198</v>
      </c>
      <c r="Q12" s="1" t="s">
        <v>199</v>
      </c>
      <c r="R12" s="1" t="s">
        <v>270</v>
      </c>
      <c r="S12" s="1" t="s">
        <v>201</v>
      </c>
      <c r="T12" s="1" t="s">
        <v>202</v>
      </c>
      <c r="U12" s="1" t="s">
        <v>203</v>
      </c>
      <c r="V12" s="1" t="s">
        <v>212</v>
      </c>
    </row>
    <row r="13" s="1" customFormat="1" spans="1:22">
      <c r="A13" s="3">
        <v>21408226987</v>
      </c>
      <c r="B13" s="1" t="s">
        <v>271</v>
      </c>
      <c r="C13" s="1" t="s">
        <v>272</v>
      </c>
      <c r="D13" s="1" t="s">
        <v>273</v>
      </c>
      <c r="E13" s="1" t="s">
        <v>274</v>
      </c>
      <c r="F13" s="1" t="s">
        <v>213</v>
      </c>
      <c r="G13" s="1" t="s">
        <v>188</v>
      </c>
      <c r="H13" s="1" t="s">
        <v>193</v>
      </c>
      <c r="I13" s="1" t="s">
        <v>275</v>
      </c>
      <c r="J13" s="1" t="s">
        <v>30</v>
      </c>
      <c r="K13" s="1" t="s">
        <v>276</v>
      </c>
      <c r="L13" s="1" t="s">
        <v>276</v>
      </c>
      <c r="M13" s="1" t="s">
        <v>196</v>
      </c>
      <c r="N13" s="1" t="s">
        <v>196</v>
      </c>
      <c r="O13" s="1" t="s">
        <v>197</v>
      </c>
      <c r="P13" s="1" t="s">
        <v>198</v>
      </c>
      <c r="Q13" s="1" t="s">
        <v>199</v>
      </c>
      <c r="R13" s="1" t="s">
        <v>277</v>
      </c>
      <c r="S13" s="1" t="s">
        <v>201</v>
      </c>
      <c r="T13" s="1" t="s">
        <v>202</v>
      </c>
      <c r="U13" s="1" t="s">
        <v>203</v>
      </c>
      <c r="V13" s="1" t="s">
        <v>264</v>
      </c>
    </row>
    <row r="14" s="1" customFormat="1" spans="1:22">
      <c r="A14" s="3">
        <v>21378689763</v>
      </c>
      <c r="B14" s="1" t="s">
        <v>271</v>
      </c>
      <c r="C14" s="1" t="s">
        <v>278</v>
      </c>
      <c r="D14" s="1" t="s">
        <v>247</v>
      </c>
      <c r="E14" s="1" t="s">
        <v>279</v>
      </c>
      <c r="F14" s="1" t="s">
        <v>239</v>
      </c>
      <c r="G14" s="1" t="s">
        <v>213</v>
      </c>
      <c r="H14" s="1" t="s">
        <v>193</v>
      </c>
      <c r="I14" s="1" t="s">
        <v>280</v>
      </c>
      <c r="J14" s="1" t="s">
        <v>30</v>
      </c>
      <c r="K14" s="1" t="s">
        <v>281</v>
      </c>
      <c r="L14" s="1" t="s">
        <v>281</v>
      </c>
      <c r="M14" s="1" t="s">
        <v>196</v>
      </c>
      <c r="N14" s="1" t="s">
        <v>196</v>
      </c>
      <c r="O14" s="1" t="s">
        <v>197</v>
      </c>
      <c r="P14" s="1" t="s">
        <v>198</v>
      </c>
      <c r="Q14" s="1" t="s">
        <v>199</v>
      </c>
      <c r="R14" s="1" t="s">
        <v>282</v>
      </c>
      <c r="S14" s="1" t="s">
        <v>201</v>
      </c>
      <c r="T14" s="1" t="s">
        <v>202</v>
      </c>
      <c r="U14" s="1" t="s">
        <v>211</v>
      </c>
      <c r="V14" s="1" t="s">
        <v>212</v>
      </c>
    </row>
    <row r="15" s="1" customFormat="1" spans="1:22">
      <c r="A15" s="3">
        <v>21375903513</v>
      </c>
      <c r="B15" s="1" t="s">
        <v>271</v>
      </c>
      <c r="C15" s="1" t="s">
        <v>283</v>
      </c>
      <c r="D15" s="1" t="s">
        <v>284</v>
      </c>
      <c r="E15" s="1" t="s">
        <v>285</v>
      </c>
      <c r="F15" s="1" t="s">
        <v>239</v>
      </c>
      <c r="G15" s="1" t="s">
        <v>213</v>
      </c>
      <c r="H15" s="1" t="s">
        <v>193</v>
      </c>
      <c r="I15" s="1" t="s">
        <v>286</v>
      </c>
      <c r="J15" s="1" t="s">
        <v>30</v>
      </c>
      <c r="K15" s="1" t="s">
        <v>287</v>
      </c>
      <c r="L15" s="1" t="s">
        <v>287</v>
      </c>
      <c r="M15" s="1" t="s">
        <v>196</v>
      </c>
      <c r="N15" s="1" t="s">
        <v>196</v>
      </c>
      <c r="O15" s="1" t="s">
        <v>197</v>
      </c>
      <c r="P15" s="1" t="s">
        <v>198</v>
      </c>
      <c r="Q15" s="1" t="s">
        <v>199</v>
      </c>
      <c r="R15" s="1" t="s">
        <v>288</v>
      </c>
      <c r="S15" s="1" t="s">
        <v>201</v>
      </c>
      <c r="T15" s="1" t="s">
        <v>202</v>
      </c>
      <c r="U15" s="1" t="s">
        <v>211</v>
      </c>
      <c r="V15" s="1" t="s">
        <v>212</v>
      </c>
    </row>
    <row r="16" s="1" customFormat="1" spans="1:22">
      <c r="A16" s="3">
        <v>21366619435</v>
      </c>
      <c r="B16" s="1" t="s">
        <v>289</v>
      </c>
      <c r="C16" s="1" t="s">
        <v>290</v>
      </c>
      <c r="D16" s="1" t="s">
        <v>291</v>
      </c>
      <c r="E16" s="1" t="s">
        <v>292</v>
      </c>
      <c r="F16" s="1" t="s">
        <v>188</v>
      </c>
      <c r="G16" s="1" t="s">
        <v>192</v>
      </c>
      <c r="H16" s="1" t="s">
        <v>193</v>
      </c>
      <c r="I16" s="1" t="s">
        <v>293</v>
      </c>
      <c r="J16" s="1" t="s">
        <v>30</v>
      </c>
      <c r="K16" s="1" t="s">
        <v>294</v>
      </c>
      <c r="L16" s="1" t="s">
        <v>294</v>
      </c>
      <c r="M16" s="1" t="s">
        <v>196</v>
      </c>
      <c r="N16" s="1" t="s">
        <v>196</v>
      </c>
      <c r="O16" s="1" t="s">
        <v>197</v>
      </c>
      <c r="P16" s="1" t="s">
        <v>198</v>
      </c>
      <c r="Q16" s="1" t="s">
        <v>199</v>
      </c>
      <c r="R16" s="1" t="s">
        <v>295</v>
      </c>
      <c r="S16" s="1" t="s">
        <v>201</v>
      </c>
      <c r="T16" s="1" t="s">
        <v>202</v>
      </c>
      <c r="U16" s="1" t="s">
        <v>203</v>
      </c>
      <c r="V16" s="1" t="s">
        <v>220</v>
      </c>
    </row>
    <row r="17" s="1" customFormat="1" spans="1:22">
      <c r="A17" s="3">
        <v>21240795113</v>
      </c>
      <c r="B17" s="1" t="s">
        <v>296</v>
      </c>
      <c r="C17" s="1" t="s">
        <v>297</v>
      </c>
      <c r="D17" s="1" t="s">
        <v>298</v>
      </c>
      <c r="E17" s="1" t="s">
        <v>299</v>
      </c>
      <c r="F17" s="1" t="s">
        <v>188</v>
      </c>
      <c r="G17" s="1" t="s">
        <v>192</v>
      </c>
      <c r="H17" s="1" t="s">
        <v>193</v>
      </c>
      <c r="I17" s="1" t="s">
        <v>300</v>
      </c>
      <c r="J17" s="1" t="s">
        <v>30</v>
      </c>
      <c r="K17" s="1" t="s">
        <v>301</v>
      </c>
      <c r="L17" s="1" t="s">
        <v>301</v>
      </c>
      <c r="M17" s="1" t="s">
        <v>196</v>
      </c>
      <c r="N17" s="1" t="s">
        <v>196</v>
      </c>
      <c r="O17" s="1" t="s">
        <v>197</v>
      </c>
      <c r="P17" s="1" t="s">
        <v>198</v>
      </c>
      <c r="Q17" s="1" t="s">
        <v>199</v>
      </c>
      <c r="R17" s="1" t="s">
        <v>302</v>
      </c>
      <c r="S17" s="1" t="s">
        <v>201</v>
      </c>
      <c r="T17" s="1" t="s">
        <v>202</v>
      </c>
      <c r="U17" s="1" t="s">
        <v>203</v>
      </c>
      <c r="V17" s="1" t="s">
        <v>303</v>
      </c>
    </row>
    <row r="18" s="1" customFormat="1" spans="1:22">
      <c r="A18" s="3">
        <v>21202586961</v>
      </c>
      <c r="B18" s="1" t="s">
        <v>304</v>
      </c>
      <c r="C18" s="1" t="s">
        <v>305</v>
      </c>
      <c r="D18" s="1" t="s">
        <v>306</v>
      </c>
      <c r="E18" s="1" t="s">
        <v>307</v>
      </c>
      <c r="F18" s="1" t="s">
        <v>213</v>
      </c>
      <c r="G18" s="1" t="s">
        <v>188</v>
      </c>
      <c r="H18" s="1" t="s">
        <v>193</v>
      </c>
      <c r="I18" s="1" t="s">
        <v>308</v>
      </c>
      <c r="J18" s="1" t="s">
        <v>30</v>
      </c>
      <c r="K18" s="1" t="s">
        <v>309</v>
      </c>
      <c r="L18" s="1" t="s">
        <v>309</v>
      </c>
      <c r="M18" s="1" t="s">
        <v>196</v>
      </c>
      <c r="N18" s="1" t="s">
        <v>196</v>
      </c>
      <c r="O18" s="1" t="s">
        <v>197</v>
      </c>
      <c r="P18" s="1" t="s">
        <v>198</v>
      </c>
      <c r="Q18" s="1" t="s">
        <v>199</v>
      </c>
      <c r="R18" s="1" t="s">
        <v>310</v>
      </c>
      <c r="S18" s="1" t="s">
        <v>201</v>
      </c>
      <c r="T18" s="1" t="s">
        <v>202</v>
      </c>
      <c r="U18" s="1" t="s">
        <v>203</v>
      </c>
      <c r="V18" s="1" t="s">
        <v>311</v>
      </c>
    </row>
    <row r="19" s="1" customFormat="1" spans="1:22">
      <c r="A19" s="3">
        <v>21113412788</v>
      </c>
      <c r="B19" s="1" t="s">
        <v>312</v>
      </c>
      <c r="C19" s="1" t="s">
        <v>313</v>
      </c>
      <c r="D19" s="1" t="s">
        <v>314</v>
      </c>
      <c r="E19" s="1" t="s">
        <v>315</v>
      </c>
      <c r="F19" s="1" t="s">
        <v>213</v>
      </c>
      <c r="G19" s="1" t="s">
        <v>188</v>
      </c>
      <c r="H19" s="1" t="s">
        <v>193</v>
      </c>
      <c r="I19" s="1" t="s">
        <v>316</v>
      </c>
      <c r="J19" s="1" t="s">
        <v>30</v>
      </c>
      <c r="K19" s="1" t="s">
        <v>317</v>
      </c>
      <c r="L19" s="1" t="s">
        <v>317</v>
      </c>
      <c r="M19" s="1" t="s">
        <v>196</v>
      </c>
      <c r="N19" s="1" t="s">
        <v>196</v>
      </c>
      <c r="O19" s="1" t="s">
        <v>197</v>
      </c>
      <c r="P19" s="1" t="s">
        <v>198</v>
      </c>
      <c r="Q19" s="1" t="s">
        <v>199</v>
      </c>
      <c r="R19" s="1" t="s">
        <v>318</v>
      </c>
      <c r="S19" s="1" t="s">
        <v>201</v>
      </c>
      <c r="T19" s="1" t="s">
        <v>202</v>
      </c>
      <c r="U19" s="1" t="s">
        <v>203</v>
      </c>
      <c r="V19" s="1" t="s">
        <v>319</v>
      </c>
    </row>
    <row r="20" s="1" customFormat="1" spans="1:22">
      <c r="A20" s="3">
        <v>18953860946</v>
      </c>
      <c r="B20" s="1" t="s">
        <v>320</v>
      </c>
      <c r="C20" s="1" t="s">
        <v>321</v>
      </c>
      <c r="D20" s="1" t="s">
        <v>322</v>
      </c>
      <c r="E20" s="1" t="s">
        <v>323</v>
      </c>
      <c r="F20" s="1" t="s">
        <v>324</v>
      </c>
      <c r="G20" s="1" t="s">
        <v>213</v>
      </c>
      <c r="H20" s="1" t="s">
        <v>193</v>
      </c>
      <c r="I20" s="1" t="s">
        <v>325</v>
      </c>
      <c r="J20" s="1" t="s">
        <v>30</v>
      </c>
      <c r="K20" s="1" t="s">
        <v>326</v>
      </c>
      <c r="L20" s="1" t="s">
        <v>326</v>
      </c>
      <c r="M20" s="1" t="s">
        <v>196</v>
      </c>
      <c r="N20" s="1" t="s">
        <v>196</v>
      </c>
      <c r="O20" s="1" t="s">
        <v>197</v>
      </c>
      <c r="P20" s="1" t="s">
        <v>198</v>
      </c>
      <c r="Q20" s="1" t="s">
        <v>199</v>
      </c>
      <c r="R20" s="1" t="s">
        <v>327</v>
      </c>
      <c r="S20" s="1" t="s">
        <v>201</v>
      </c>
      <c r="T20" s="1" t="s">
        <v>202</v>
      </c>
      <c r="U20" s="1" t="s">
        <v>203</v>
      </c>
      <c r="V20" s="1" t="s">
        <v>212</v>
      </c>
    </row>
    <row r="21" s="1" customFormat="1" spans="1:22">
      <c r="A21" s="3">
        <v>18946390316</v>
      </c>
      <c r="B21" s="1" t="s">
        <v>328</v>
      </c>
      <c r="C21" s="1" t="s">
        <v>329</v>
      </c>
      <c r="D21" s="1" t="s">
        <v>330</v>
      </c>
      <c r="E21" s="1" t="s">
        <v>331</v>
      </c>
      <c r="F21" s="1" t="s">
        <v>188</v>
      </c>
      <c r="G21" s="1" t="s">
        <v>192</v>
      </c>
      <c r="H21" s="1" t="s">
        <v>193</v>
      </c>
      <c r="I21" s="1" t="s">
        <v>332</v>
      </c>
      <c r="J21" s="1" t="s">
        <v>30</v>
      </c>
      <c r="K21" s="1" t="s">
        <v>333</v>
      </c>
      <c r="L21" s="1" t="s">
        <v>333</v>
      </c>
      <c r="M21" s="1" t="s">
        <v>196</v>
      </c>
      <c r="N21" s="1" t="s">
        <v>196</v>
      </c>
      <c r="O21" s="1" t="s">
        <v>197</v>
      </c>
      <c r="P21" s="1" t="s">
        <v>198</v>
      </c>
      <c r="Q21" s="1" t="s">
        <v>199</v>
      </c>
      <c r="R21" s="1" t="s">
        <v>334</v>
      </c>
      <c r="S21" s="1" t="s">
        <v>201</v>
      </c>
      <c r="T21" s="1" t="s">
        <v>202</v>
      </c>
      <c r="U21" s="1" t="s">
        <v>203</v>
      </c>
      <c r="V21" s="1" t="s">
        <v>335</v>
      </c>
    </row>
    <row r="22" s="1" customFormat="1" spans="1:22">
      <c r="A22" s="3">
        <v>18910959262</v>
      </c>
      <c r="B22" s="1" t="s">
        <v>336</v>
      </c>
      <c r="C22" s="1" t="s">
        <v>337</v>
      </c>
      <c r="D22" s="1" t="s">
        <v>338</v>
      </c>
      <c r="E22" s="1" t="s">
        <v>339</v>
      </c>
      <c r="F22" s="1" t="s">
        <v>188</v>
      </c>
      <c r="G22" s="1" t="s">
        <v>192</v>
      </c>
      <c r="H22" s="1" t="s">
        <v>193</v>
      </c>
      <c r="I22" s="1" t="s">
        <v>340</v>
      </c>
      <c r="J22" s="1" t="s">
        <v>30</v>
      </c>
      <c r="K22" s="1" t="s">
        <v>341</v>
      </c>
      <c r="L22" s="1" t="s">
        <v>341</v>
      </c>
      <c r="M22" s="1" t="s">
        <v>196</v>
      </c>
      <c r="N22" s="1" t="s">
        <v>196</v>
      </c>
      <c r="O22" s="1" t="s">
        <v>197</v>
      </c>
      <c r="P22" s="1" t="s">
        <v>198</v>
      </c>
      <c r="Q22" s="1" t="s">
        <v>199</v>
      </c>
      <c r="R22" s="1" t="s">
        <v>342</v>
      </c>
      <c r="S22" s="1" t="s">
        <v>201</v>
      </c>
      <c r="T22" s="1" t="s">
        <v>202</v>
      </c>
      <c r="U22" s="1" t="s">
        <v>203</v>
      </c>
      <c r="V22" s="1" t="s">
        <v>311</v>
      </c>
    </row>
    <row r="23" s="1" customFormat="1" spans="1:22">
      <c r="A23" s="3">
        <v>18881801615</v>
      </c>
      <c r="B23" s="1" t="s">
        <v>343</v>
      </c>
      <c r="C23" s="1" t="s">
        <v>344</v>
      </c>
      <c r="D23" s="1" t="s">
        <v>345</v>
      </c>
      <c r="E23" s="1" t="s">
        <v>346</v>
      </c>
      <c r="F23" s="1" t="s">
        <v>271</v>
      </c>
      <c r="G23" s="1" t="s">
        <v>192</v>
      </c>
      <c r="H23" s="1" t="s">
        <v>193</v>
      </c>
      <c r="I23" s="1" t="s">
        <v>347</v>
      </c>
      <c r="J23" s="1" t="s">
        <v>30</v>
      </c>
      <c r="K23" s="1" t="s">
        <v>348</v>
      </c>
      <c r="L23" s="1" t="s">
        <v>348</v>
      </c>
      <c r="M23" s="1" t="s">
        <v>196</v>
      </c>
      <c r="N23" s="1" t="s">
        <v>196</v>
      </c>
      <c r="O23" s="1" t="s">
        <v>197</v>
      </c>
      <c r="P23" s="1" t="s">
        <v>198</v>
      </c>
      <c r="Q23" s="1" t="s">
        <v>199</v>
      </c>
      <c r="R23" s="1" t="s">
        <v>349</v>
      </c>
      <c r="S23" s="1" t="s">
        <v>201</v>
      </c>
      <c r="T23" s="1" t="s">
        <v>202</v>
      </c>
      <c r="U23" s="1" t="s">
        <v>203</v>
      </c>
      <c r="V23" s="1" t="s">
        <v>350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2022-10-17T01:00:50Z</dcterms:created>
  <dcterms:modified xsi:type="dcterms:W3CDTF">2022-10-17T01:17:22Z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9A035D3C2DE24B21B1EF5FF694330E5C</vt:lpwstr>
  </property>
  <property fmtid="{D5CDD505-2E9C-101B-9397-08002B2CF9AE}" pid="3" name="KSOProductBuildVer">
    <vt:lpwstr>2052-11.1.0.12598</vt:lpwstr>
  </property>
</Properties>
</file>