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对账!$A$1:$H$3</definedName>
  </definedNames>
  <calcPr calcId="144525"/>
</workbook>
</file>

<file path=xl/sharedStrings.xml><?xml version="1.0" encoding="utf-8"?>
<sst xmlns="http://schemas.openxmlformats.org/spreadsheetml/2006/main" count="245" uniqueCount="116">
  <si>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</si>
  <si>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</si>
  <si>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</si>
  <si>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</si>
  <si>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</si>
  <si>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</si>
  <si>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</si>
  <si>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</si>
  <si>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</si>
  <si>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20221010-20221016</t>
  </si>
  <si>
    <t>广州汇登信息科技有限公司（直连）</t>
  </si>
  <si>
    <t>4319408</t>
  </si>
  <si>
    <t>488.00</t>
  </si>
  <si>
    <t>-244.00</t>
  </si>
  <si>
    <t>0.00</t>
  </si>
  <si>
    <t>244.00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</si>
  <si>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</si>
  <si>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</si>
  <si>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</si>
  <si>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</si>
  <si>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</si>
  <si>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</si>
  <si>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</si>
  <si>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</si>
  <si>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</si>
  <si>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</si>
  <si>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</si>
  <si>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</si>
  <si>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</si>
  <si>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</si>
  <si>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</si>
  <si>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</si>
  <si>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4899928452059852931</t>
  </si>
  <si>
    <t>上海虹桥雅辰缇酒店</t>
  </si>
  <si>
    <t>上海市</t>
  </si>
  <si>
    <t>本期应结</t>
  </si>
  <si>
    <t>2022-10-11~2022-10-12</t>
  </si>
  <si>
    <t>标准房</t>
  </si>
  <si>
    <t>吴佳柱</t>
  </si>
  <si>
    <t>1</t>
  </si>
  <si>
    <t>底价结算</t>
  </si>
  <si>
    <t>27.11</t>
  </si>
  <si>
    <t>-27.11</t>
  </si>
  <si>
    <t>2734943</t>
  </si>
  <si>
    <t>443501</t>
  </si>
  <si>
    <t>4899928452902430402</t>
  </si>
  <si>
    <t>2022-10-13~2022-10-14</t>
  </si>
  <si>
    <t>文虎</t>
  </si>
  <si>
    <t>2734909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</si>
  <si>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</si>
  <si>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</si>
  <si>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</si>
  <si>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</si>
  <si>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</si>
  <si>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</si>
  <si>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</si>
  <si>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</si>
  <si>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</si>
  <si>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</si>
  <si>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</si>
  <si>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-271.11</t>
  </si>
  <si>
    <t>已确认</t>
  </si>
  <si>
    <t>商家承担优惠</t>
  </si>
  <si>
    <t>活动名称</t>
  </si>
  <si>
    <t>活动ID</t>
  </si>
  <si>
    <t>【省钱月卡】酒店特惠红包</t>
  </si>
  <si>
    <t>360544100353794542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</si>
  <si>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</si>
  <si>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</si>
  <si>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</si>
  <si>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</si>
  <si>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</si>
  <si>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</si>
  <si>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</si>
  <si>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</si>
  <si>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</si>
  <si>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</si>
  <si>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</si>
  <si>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</si>
  <si>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</si>
  <si>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</si>
  <si>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A221018110927481</t>
  </si>
  <si>
    <t>总计：244元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</si>
  <si>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</si>
  <si>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</si>
  <si>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</si>
  <si>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</si>
  <si>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</si>
  <si>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</si>
  <si>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</si>
  <si>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</si>
  <si>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</si>
  <si>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</si>
  <si>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</si>
  <si>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</si>
  <si>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</si>
  <si>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</si>
  <si>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</si>
  <si>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</si>
  <si>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</si>
  <si>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</si>
  <si>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</si>
  <si>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</si>
  <si>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</si>
  <si>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2022-10-11</t>
  </si>
  <si>
    <t>2022-10-13</t>
  </si>
  <si>
    <t>2022-10-14</t>
  </si>
  <si>
    <t>退房日周结</t>
  </si>
  <si>
    <t>RMB</t>
  </si>
  <si>
    <t>0</t>
  </si>
  <si>
    <t>美团汇登国内直连</t>
  </si>
  <si>
    <t>01.011020</t>
  </si>
  <si>
    <t>2022-10-11 16:28:29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</si>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</sst>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3.5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15</v>
      </c>
      <c r="L2" t="s">
        <v>41</v>
      </c>
      <c r="M2" t="s">
        <v>42</v>
      </c>
      <c r="N2" t="s">
        <v>14</v>
      </c>
      <c r="O2" t="s">
        <v>13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46</v>
      </c>
      <c r="F3" t="s">
        <v>37</v>
      </c>
      <c r="G3" t="s">
        <v>47</v>
      </c>
      <c r="H3" t="s">
        <v>39</v>
      </c>
      <c r="I3" t="s">
        <v>40</v>
      </c>
      <c r="J3" t="s">
        <v>15</v>
      </c>
      <c r="K3" t="s">
        <v>15</v>
      </c>
      <c r="L3" t="s">
        <v>41</v>
      </c>
      <c r="M3" t="s">
        <v>14</v>
      </c>
      <c r="N3" t="s">
        <v>14</v>
      </c>
      <c r="O3" t="s">
        <v>14</v>
      </c>
      <c r="P3" t="s">
        <v>14</v>
      </c>
      <c r="Q3" t="s">
        <v>48</v>
      </c>
      <c r="R3" t="s">
        <v>48</v>
      </c>
      <c r="S3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49</v>
      </c>
      <c r="D1" t="s">
        <v>50</v>
      </c>
      <c r="E1" t="s">
        <v>20</v>
      </c>
      <c r="F1" t="s">
        <v>21</v>
      </c>
      <c r="G1" t="s">
        <v>22</v>
      </c>
      <c r="H1" t="s">
        <v>51</v>
      </c>
      <c r="I1" t="s">
        <v>24</v>
      </c>
      <c r="J1" t="s">
        <v>52</v>
      </c>
      <c r="K1" t="s">
        <v>53</v>
      </c>
      <c r="L1" t="s">
        <v>54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55</v>
      </c>
    </row>
    <row r="2" spans="1:18">
      <c r="A2" t="s">
        <v>33</v>
      </c>
      <c r="B2" t="s">
        <v>56</v>
      </c>
      <c r="C2" t="s">
        <v>32</v>
      </c>
      <c r="D2" t="s">
        <v>57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58</v>
      </c>
      <c r="K2" t="s">
        <v>59</v>
      </c>
      <c r="L2" t="s">
        <v>60</v>
      </c>
      <c r="M2" t="s">
        <v>42</v>
      </c>
      <c r="N2" t="s">
        <v>13</v>
      </c>
      <c r="O2" t="s">
        <v>43</v>
      </c>
      <c r="P2" t="s">
        <v>43</v>
      </c>
      <c r="Q2" t="s">
        <v>44</v>
      </c>
      <c r="R2" t="s">
        <v>61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49</v>
      </c>
      <c r="D1" t="s">
        <v>50</v>
      </c>
      <c r="E1" t="s">
        <v>20</v>
      </c>
      <c r="F1" t="s">
        <v>21</v>
      </c>
      <c r="G1" t="s">
        <v>22</v>
      </c>
      <c r="H1" t="s">
        <v>24</v>
      </c>
      <c r="I1" t="s">
        <v>62</v>
      </c>
      <c r="J1" t="s">
        <v>63</v>
      </c>
      <c r="K1" t="s">
        <v>64</v>
      </c>
      <c r="L1" t="s">
        <v>29</v>
      </c>
      <c r="M1" t="s">
        <v>30</v>
      </c>
      <c r="N1" t="s">
        <v>31</v>
      </c>
      <c r="O1" t="s">
        <v>55</v>
      </c>
    </row>
    <row r="2" spans="1:15">
      <c r="A2" t="s">
        <v>33</v>
      </c>
      <c r="B2" t="s">
        <v>56</v>
      </c>
      <c r="C2" t="s">
        <v>32</v>
      </c>
      <c r="D2" t="s">
        <v>57</v>
      </c>
      <c r="E2" t="s">
        <v>36</v>
      </c>
      <c r="F2" t="s">
        <v>37</v>
      </c>
      <c r="G2" t="s">
        <v>38</v>
      </c>
      <c r="H2" t="s">
        <v>56</v>
      </c>
      <c r="I2" t="s">
        <v>14</v>
      </c>
      <c r="J2" t="s">
        <v>65</v>
      </c>
      <c r="K2" t="s">
        <v>66</v>
      </c>
      <c r="L2" t="s">
        <v>43</v>
      </c>
      <c r="M2" t="s">
        <v>43</v>
      </c>
      <c r="N2" t="s">
        <v>44</v>
      </c>
      <c r="O2" t="s">
        <v>61</v>
      </c>
    </row>
    <row r="3" spans="1:15">
      <c r="A3" t="s">
        <v>33</v>
      </c>
      <c r="B3" t="s">
        <v>56</v>
      </c>
      <c r="C3" t="s">
        <v>32</v>
      </c>
      <c r="D3" t="s">
        <v>57</v>
      </c>
      <c r="E3" t="s">
        <v>36</v>
      </c>
      <c r="F3" t="s">
        <v>37</v>
      </c>
      <c r="G3" t="s">
        <v>38</v>
      </c>
      <c r="H3" t="s">
        <v>56</v>
      </c>
      <c r="I3" t="s">
        <v>14</v>
      </c>
      <c r="J3" t="s">
        <v>65</v>
      </c>
      <c r="K3" t="s">
        <v>66</v>
      </c>
      <c r="L3" t="s">
        <v>43</v>
      </c>
      <c r="M3" t="s">
        <v>43</v>
      </c>
      <c r="N3" t="s">
        <v>44</v>
      </c>
      <c r="O3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67</v>
      </c>
      <c r="B1" t="s">
        <v>68</v>
      </c>
      <c r="C1" t="s">
        <v>6</v>
      </c>
      <c r="D1" t="s">
        <v>69</v>
      </c>
      <c r="E1" t="s">
        <v>70</v>
      </c>
      <c r="F1" t="s">
        <v>71</v>
      </c>
      <c r="G1" t="s">
        <v>72</v>
      </c>
    </row>
    <row r="2" spans="1:7">
      <c r="A2" t="s">
        <v>56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73</v>
      </c>
      <c r="C1" t="s">
        <v>49</v>
      </c>
      <c r="D1" t="s">
        <v>74</v>
      </c>
      <c r="E1" t="s">
        <v>75</v>
      </c>
      <c r="F1" t="s">
        <v>76</v>
      </c>
      <c r="G1" t="s">
        <v>77</v>
      </c>
      <c r="H1" t="s">
        <v>78</v>
      </c>
      <c r="I1" t="s">
        <v>79</v>
      </c>
      <c r="J1" t="s">
        <v>7</v>
      </c>
    </row>
    <row r="2" spans="1:10">
      <c r="A2" t="s">
        <v>56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1"/>
  <sheetViews>
    <sheetView tabSelected="1" workbookViewId="0">
      <selection activeCell="A10" sqref="A10:A11"/>
    </sheetView>
  </sheetViews>
  <sheetFormatPr defaultColWidth="8.83333333333333" defaultRowHeight="13.5" outlineLevelCol="7"/>
  <cols>
    <col min="1" max="1" width="24.875" customWidth="1"/>
    <col min="2" max="2" width="26.25" customWidth="1"/>
  </cols>
  <sheetData>
    <row r="1" spans="1:7">
      <c r="A1" t="s">
        <v>16</v>
      </c>
      <c r="B1" t="s">
        <v>20</v>
      </c>
      <c r="C1" t="s">
        <v>8</v>
      </c>
      <c r="G1" t="s">
        <v>80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45</v>
      </c>
      <c r="B3" t="s">
        <v>46</v>
      </c>
      <c r="C3" s="3">
        <v>244</v>
      </c>
      <c r="D3" t="str">
        <f>VLOOKUP(A3,HOP!A:L,12,0)</f>
        <v>244.00</v>
      </c>
      <c r="E3" t="str">
        <f>VLOOKUP(A3,HOP!A:C,3,0)</f>
        <v>2734909</v>
      </c>
      <c r="F3">
        <f>C3-D3</f>
        <v>0</v>
      </c>
      <c r="G3" t="str">
        <f>$G$1&amp;E3</f>
        <v>，2734909</v>
      </c>
      <c r="H3" t="str">
        <f>VLOOKUP(A3,HOP!A:U,21,0)</f>
        <v>直连</v>
      </c>
    </row>
    <row r="5" spans="3:3">
      <c r="C5">
        <f>SUM(C2:C4)</f>
        <v>244</v>
      </c>
    </row>
    <row r="6" spans="3:3">
      <c r="C6" t="s">
        <v>15</v>
      </c>
    </row>
    <row r="10" spans="1:1">
      <c r="A10" t="s">
        <v>81</v>
      </c>
    </row>
    <row r="11" spans="1:1">
      <c r="A11" t="s">
        <v>82</v>
      </c>
    </row>
  </sheetData>
  <autoFilter ref="A1:H3">
    <filterColumn colId="2">
      <filters>
        <filter val="244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$A1:$XFD1048576"/>
    </sheetView>
  </sheetViews>
  <sheetFormatPr defaultColWidth="8" defaultRowHeight="12.75" outlineLevelRow="1"/>
  <cols>
    <col min="1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17</v>
      </c>
      <c r="E1" s="2" t="s">
        <v>86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1" t="s">
        <v>45</v>
      </c>
      <c r="B2" s="1" t="s">
        <v>104</v>
      </c>
      <c r="C2" s="1" t="s">
        <v>48</v>
      </c>
      <c r="D2" s="1" t="s">
        <v>33</v>
      </c>
      <c r="E2" s="1" t="s">
        <v>47</v>
      </c>
      <c r="F2" s="1" t="s">
        <v>105</v>
      </c>
      <c r="G2" s="1" t="s">
        <v>106</v>
      </c>
      <c r="H2" s="1" t="s">
        <v>107</v>
      </c>
      <c r="I2" s="1" t="s">
        <v>15</v>
      </c>
      <c r="J2" s="1" t="s">
        <v>108</v>
      </c>
      <c r="K2" s="1" t="s">
        <v>15</v>
      </c>
      <c r="L2" s="1" t="s">
        <v>15</v>
      </c>
      <c r="M2" s="1" t="s">
        <v>109</v>
      </c>
      <c r="N2" s="1" t="s">
        <v>109</v>
      </c>
      <c r="O2" s="1" t="s">
        <v>14</v>
      </c>
      <c r="P2" s="1" t="s">
        <v>110</v>
      </c>
      <c r="Q2" s="1" t="s">
        <v>111</v>
      </c>
      <c r="R2" s="1" t="s">
        <v>112</v>
      </c>
      <c r="S2" s="1" t="s">
        <v>59</v>
      </c>
      <c r="T2" s="1" t="s">
        <v>113</v>
      </c>
      <c r="U2" s="1" t="s">
        <v>114</v>
      </c>
      <c r="V2" s="1" t="s">
        <v>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2022-10-18T03:08:02Z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2B89651693AB422F80A52EF00B638890</vt:lpwstr>
  </property>
  <property fmtid="{D5CDD505-2E9C-101B-9397-08002B2CF9AE}" pid="3" name="KSOProductBuildVer">
    <vt:lpwstr>2052-11.1.0.12598</vt:lpwstr>
  </property>
</Properties>
</file>