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<sst xmlns="http://schemas.openxmlformats.org/spreadsheetml/2006/main" count="327" uniqueCount="153">
  <si>
    <t>去哪儿网酒店预付对账单</t>
  </si>
  <si>
    <t>供应商名称：</t>
  </si>
  <si>
    <t>港丰国际</t>
  </si>
  <si>
    <t>结算周期：</t>
  </si>
  <si>
    <t>2022-10-10至2022-10-16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</si>
  <si>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</si>
  <si>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</si>
  <si>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</si>
  <si>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</si>
  <si>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</si>
  <si>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</si>
  <si>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</si>
  <si>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</si>
  <si>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</si>
  <si>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</si>
  <si>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</si>
  <si>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</si>
  <si>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</si>
  <si>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</si>
  <si>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</si>
  <si>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¥9,623.00</t>
  </si>
  <si>
    <t>¥6,424.00</t>
  </si>
  <si>
    <t>¥276.00</t>
  </si>
  <si>
    <t>¥2,923.00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</si>
  <si>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</si>
  <si>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</si>
  <si>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</si>
  <si>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</si>
  <si>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</si>
  <si>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</si>
  <si>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</si>
  <si>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</si>
  <si>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</si>
  <si>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</si>
  <si>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</si>
  <si>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</si>
  <si>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</si>
  <si>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</si>
  <si>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</si>
  <si>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</si>
  <si>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</si>
  <si>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</si>
  <si>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</si>
  <si>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</si>
  <si>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</si>
  <si>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</si>
  <si>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</si>
  <si>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</si>
  <si>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</si>
  <si>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</si>
  <si>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</si>
  <si>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</si>
  <si>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</si>
  <si>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</si>
  <si>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</si>
  <si>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</si>
  <si>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</si>
  <si>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</si>
  <si>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</si>
  <si>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</si>
  <si>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</si>
  <si>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</si>
  <si>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</si>
  <si>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</si>
  <si>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</si>
  <si>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</si>
  <si>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</si>
  <si>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</si>
  <si>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</si>
  <si>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</si>
  <si>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703148680483</t>
  </si>
  <si>
    <t>2736181</t>
  </si>
  <si>
    <t>酒店预付</t>
  </si>
  <si>
    <t>否</t>
  </si>
  <si>
    <t>普通</t>
  </si>
  <si>
    <t>158568230</t>
  </si>
  <si>
    <t>吉隆坡丽思卡尔顿酒店</t>
  </si>
  <si>
    <t>1619975</t>
  </si>
  <si>
    <t>CHEN/QIUHAO</t>
  </si>
  <si>
    <t>2022-10-12</t>
  </si>
  <si>
    <t>2022-10-16</t>
  </si>
  <si>
    <t>2022-10-12 13:48:49</t>
  </si>
  <si>
    <t>deluxe king room</t>
  </si>
  <si>
    <t>WEBSITE</t>
  </si>
  <si>
    <t>703148933544</t>
  </si>
  <si>
    <t>2736832</t>
  </si>
  <si>
    <t>158584802</t>
  </si>
  <si>
    <t>曼谷大仓新颐饭店</t>
  </si>
  <si>
    <t>LIU/SHUANG|REN/YUQI</t>
  </si>
  <si>
    <t>2022-10-13</t>
  </si>
  <si>
    <t>2022-10-14</t>
  </si>
  <si>
    <t>¥1,439.00</t>
  </si>
  <si>
    <t>¥144.00</t>
  </si>
  <si>
    <t>¥1,295.00</t>
  </si>
  <si>
    <t>Deluxe Twin Room - Non-Smoking</t>
  </si>
  <si>
    <t>703030286002</t>
  </si>
  <si>
    <t>2592455</t>
  </si>
  <si>
    <t>861559874</t>
  </si>
  <si>
    <t>曼谷新浩中央酒店，IHG 酒店 (SHA Extra Plus)</t>
  </si>
  <si>
    <t>HE/HAN</t>
  </si>
  <si>
    <t>2022-06-16</t>
  </si>
  <si>
    <t>¥1,760.00</t>
  </si>
  <si>
    <t>¥132.00</t>
  </si>
  <si>
    <t>¥1,628.00</t>
  </si>
  <si>
    <t>standard Room</t>
  </si>
  <si>
    <t>合计</t>
  </si>
  <si>
    <t/>
  </si>
  <si>
    <t>¥3,199.00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</si>
  <si>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</si>
  <si>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</si>
  <si>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</si>
  <si>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</si>
  <si>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</si>
  <si>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</si>
  <si>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</si>
  <si>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</si>
  <si>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</si>
  <si>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A221018104239481</t>
  </si>
  <si>
    <r>
      <t>总计：</t>
    </r>
    <r>
      <rPr>
        <sz val="10"/>
        <rFont val="Arial"/>
        <charset val="134"/>
      </rPr>
      <t>2923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</si>
  <si>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</si>
  <si>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</si>
  <si>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</si>
  <si>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</si>
  <si>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</si>
  <si>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</si>
  <si>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</si>
  <si>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</si>
  <si>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</si>
  <si>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</si>
  <si>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</si>
  <si>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</si>
  <si>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</si>
  <si>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</si>
  <si>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</si>
  <si>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</si>
  <si>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</si>
  <si>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</si>
  <si>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SHUANG,REN YUQI</t>
  </si>
  <si>
    <t>退房日周结</t>
  </si>
  <si>
    <t>1295.00</t>
  </si>
  <si>
    <t>RMB</t>
  </si>
  <si>
    <t>0</t>
  </si>
  <si>
    <t>0.00</t>
  </si>
  <si>
    <t>去哪儿直连（港丰）</t>
  </si>
  <si>
    <t>31</t>
  </si>
  <si>
    <t>2022-10-12 21:25:49</t>
  </si>
  <si>
    <t>汇智国际旅游发展有限公司</t>
  </si>
  <si>
    <t>直采</t>
  </si>
  <si>
    <t>泰国</t>
  </si>
  <si>
    <t>洲际维涅特精选曼谷新浩中央酒店</t>
  </si>
  <si>
    <t>HE HAN</t>
  </si>
  <si>
    <t>1628.00</t>
  </si>
  <si>
    <t>2022-06-16 10:17:49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</si>
</sst>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79</v>
      </c>
      <c r="P2" s="7" t="s">
        <v>80</v>
      </c>
      <c r="Q2" s="7"/>
      <c r="R2" s="11" t="s">
        <v>21</v>
      </c>
      <c r="S2" s="12" t="s">
        <v>21</v>
      </c>
      <c r="T2" s="7" t="s">
        <v>81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82</v>
      </c>
      <c r="AF2" t="s">
        <v>83</v>
      </c>
      <c r="AG2" t="s">
        <v>73</v>
      </c>
      <c r="AH2" t="s">
        <v>19</v>
      </c>
    </row>
    <row r="3" ht="14.25" customHeight="1" spans="1:34">
      <c r="A3" s="6" t="s">
        <v>84</v>
      </c>
      <c r="B3" s="6" t="s">
        <v>85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86</v>
      </c>
      <c r="H3" s="7" t="s">
        <v>87</v>
      </c>
      <c r="I3" s="7" t="s">
        <v>77</v>
      </c>
      <c r="J3" s="7" t="s">
        <v>2</v>
      </c>
      <c r="K3" s="7" t="s">
        <v>88</v>
      </c>
      <c r="L3" s="7">
        <v>1</v>
      </c>
      <c r="M3" s="7">
        <v>1</v>
      </c>
      <c r="N3" s="7" t="s">
        <v>79</v>
      </c>
      <c r="O3" s="7" t="s">
        <v>89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83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4</v>
      </c>
      <c r="N4" s="7" t="s">
        <v>100</v>
      </c>
      <c r="O4" s="7" t="s">
        <v>79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83</v>
      </c>
      <c r="AG4" t="s">
        <v>73</v>
      </c>
      <c r="AH4" t="s">
        <v>19</v>
      </c>
    </row>
    <row r="5" customHeight="1" spans="1:32">
      <c r="A5" s="10" t="s">
        <v>105</v>
      </c>
      <c r="B5" s="10"/>
      <c r="C5" s="10" t="s">
        <v>106</v>
      </c>
      <c r="D5" s="10"/>
      <c r="E5" s="10"/>
      <c r="F5" s="10"/>
      <c r="G5" s="10" t="s">
        <v>106</v>
      </c>
      <c r="H5" s="10" t="s">
        <v>106</v>
      </c>
      <c r="I5" s="10" t="s">
        <v>106</v>
      </c>
      <c r="J5" s="10" t="s">
        <v>106</v>
      </c>
      <c r="K5" s="10" t="s">
        <v>106</v>
      </c>
      <c r="L5" s="10" t="s">
        <v>106</v>
      </c>
      <c r="M5" s="10" t="s">
        <v>106</v>
      </c>
      <c r="N5" s="10" t="s">
        <v>106</v>
      </c>
      <c r="O5" s="10" t="s">
        <v>106</v>
      </c>
      <c r="P5" s="10" t="s">
        <v>106</v>
      </c>
      <c r="Q5" s="10"/>
      <c r="R5" s="13" t="s">
        <v>20</v>
      </c>
      <c r="S5" s="13" t="s">
        <v>21</v>
      </c>
      <c r="T5" s="10" t="s">
        <v>106</v>
      </c>
      <c r="U5" s="13"/>
      <c r="V5" s="13" t="s">
        <v>107</v>
      </c>
      <c r="W5" s="13" t="s">
        <v>22</v>
      </c>
      <c r="X5" s="13"/>
      <c r="Y5" s="13"/>
      <c r="Z5" s="13"/>
      <c r="AA5" s="10"/>
      <c r="AB5" s="13"/>
      <c r="AC5" s="10"/>
      <c r="AD5" s="10" t="s">
        <v>106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9" t="s">
        <v>112</v>
      </c>
      <c r="M1" s="4" t="s">
        <v>113</v>
      </c>
      <c r="N1" s="4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116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84</v>
      </c>
      <c r="B3" s="7" t="s">
        <v>89</v>
      </c>
      <c r="C3" s="7" t="s">
        <v>90</v>
      </c>
      <c r="D3" s="3">
        <v>1295</v>
      </c>
      <c r="E3" t="str">
        <f>VLOOKUP(A3,HOP!A:L,12,0)</f>
        <v>1295.00</v>
      </c>
      <c r="F3" t="str">
        <f>VLOOKUP(A3,HOP!A:C,3,0)</f>
        <v>2736832</v>
      </c>
      <c r="G3">
        <f>D3-E3</f>
        <v>0</v>
      </c>
      <c r="H3" t="str">
        <f>$H$1&amp;F3</f>
        <v>，2736832</v>
      </c>
      <c r="I3" t="str">
        <f>VLOOKUP(A3,HOP!A:U,21,0)</f>
        <v>直采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1628</v>
      </c>
      <c r="E4" t="str">
        <f>VLOOKUP(A4,HOP!A:L,12,0)</f>
        <v>1628.00</v>
      </c>
      <c r="F4" t="str">
        <f>VLOOKUP(A4,HOP!A:C,3,0)</f>
        <v>2592455</v>
      </c>
      <c r="G4">
        <f>D4-E4</f>
        <v>0</v>
      </c>
      <c r="H4" t="str">
        <f>$H$1&amp;F4</f>
        <v>，2592455</v>
      </c>
      <c r="I4" t="str">
        <f>VLOOKUP(A4,HOP!A:U,21,0)</f>
        <v>直采</v>
      </c>
    </row>
    <row r="6" spans="4:4">
      <c r="D6" s="3">
        <f>SUM(D2:D5)</f>
        <v>2923</v>
      </c>
    </row>
    <row r="7" ht="14.25" spans="4:4">
      <c r="D7" s="8" t="s">
        <v>23</v>
      </c>
    </row>
    <row r="11" spans="1:1">
      <c r="A11" t="s">
        <v>117</v>
      </c>
    </row>
    <row r="12" spans="1:1">
      <c r="A12" s="5" t="s">
        <v>118</v>
      </c>
    </row>
  </sheetData>
  <autoFilter ref="A1:I4">
    <filterColumn colId="3">
      <filters>
        <filter val="1,295.00"/>
        <filter val="1,62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$1:A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1" t="s">
        <v>84</v>
      </c>
      <c r="B2" s="1" t="s">
        <v>79</v>
      </c>
      <c r="C2" s="1" t="s">
        <v>85</v>
      </c>
      <c r="D2" s="1" t="s">
        <v>87</v>
      </c>
      <c r="E2" s="1" t="s">
        <v>137</v>
      </c>
      <c r="F2" s="1" t="s">
        <v>89</v>
      </c>
      <c r="G2" s="1" t="s">
        <v>90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73</v>
      </c>
      <c r="T2" s="1" t="s">
        <v>146</v>
      </c>
      <c r="U2" s="1" t="s">
        <v>147</v>
      </c>
      <c r="V2" s="1" t="s">
        <v>148</v>
      </c>
    </row>
    <row r="3" s="1" customFormat="1" spans="1:22">
      <c r="A3" s="1" t="s">
        <v>95</v>
      </c>
      <c r="B3" s="1" t="s">
        <v>100</v>
      </c>
      <c r="C3" s="1" t="s">
        <v>96</v>
      </c>
      <c r="D3" s="1" t="s">
        <v>149</v>
      </c>
      <c r="E3" s="1" t="s">
        <v>150</v>
      </c>
      <c r="F3" s="1" t="s">
        <v>79</v>
      </c>
      <c r="G3" s="1" t="s">
        <v>80</v>
      </c>
      <c r="H3" s="1" t="s">
        <v>138</v>
      </c>
      <c r="I3" s="1" t="s">
        <v>151</v>
      </c>
      <c r="J3" s="1" t="s">
        <v>140</v>
      </c>
      <c r="K3" s="1" t="s">
        <v>151</v>
      </c>
      <c r="L3" s="1" t="s">
        <v>151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152</v>
      </c>
      <c r="S3" s="1" t="s">
        <v>73</v>
      </c>
      <c r="T3" s="1" t="s">
        <v>146</v>
      </c>
      <c r="U3" s="1" t="s">
        <v>147</v>
      </c>
      <c r="V3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2022-10-18T02:41:12Z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65E27260B51B41348CBFADECEEFF9F50</vt:lpwstr>
  </property>
</Properties>
</file>