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<sst xmlns="http://schemas.openxmlformats.org/spreadsheetml/2006/main" count="664" uniqueCount="232">
  <si>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</si>
  <si>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</si>
  <si>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</si>
  <si>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</si>
  <si>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</si>
  <si>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</si>
  <si>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</si>
  <si>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</si>
  <si>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</si>
  <si>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</si>
  <si>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</si>
  <si>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</si>
  <si>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</si>
  <si>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</si>
  <si>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</si>
  <si>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</si>
  <si>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</si>
  <si>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</si>
  <si>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</si>
  <si>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</si>
  <si>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</si>
  <si>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</si>
  <si>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</si>
  <si>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</si>
  <si>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</si>
  <si>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999221061454652	</t>
  </si>
  <si>
    <t>Ctrip</t>
  </si>
  <si>
    <t>正常</t>
  </si>
  <si>
    <t>[深圳]深圳观澜湖硬石酒店(77154239)</t>
  </si>
  <si>
    <t>豪华双床房&lt;2人入住&gt;&lt;早餐&gt;</t>
  </si>
  <si>
    <t>CNY</t>
  </si>
  <si>
    <t>李真真</t>
  </si>
  <si>
    <t>CA13744221018CNY</t>
  </si>
  <si>
    <t>未提现</t>
  </si>
  <si>
    <t>携程开票</t>
  </si>
  <si>
    <t xml:space="preserve">	</t>
  </si>
  <si>
    <t xml:space="preserve">60598SE082059	</t>
  </si>
  <si>
    <t xml:space="preserve">999221128963180	</t>
  </si>
  <si>
    <t>[南京]南京新街口苏宁诺富特酒店(81209888)</t>
  </si>
  <si>
    <t>标准双床房&lt;至多8间&gt;&lt;2人入住&gt;</t>
  </si>
  <si>
    <t>程鹏</t>
  </si>
  <si>
    <t>取消</t>
  </si>
  <si>
    <t xml:space="preserve">21200415142	</t>
  </si>
  <si>
    <t>[台北]台北柯达大饭店-敦南馆(K Hotel Dunnan)(80941563)</t>
  </si>
  <si>
    <t>商务大床房&lt;至多8间&gt;&lt;2人入住&gt;&lt;早餐&gt;</t>
  </si>
  <si>
    <t>LIN/YUJHEN</t>
  </si>
  <si>
    <t xml:space="preserve">20220926-030	</t>
  </si>
  <si>
    <t xml:space="preserve">999221219113934	</t>
  </si>
  <si>
    <t>[都江堰]全季酒店(都江堰店)(93872727)</t>
  </si>
  <si>
    <t>家庭房&lt;至多8间&gt;&lt;2人入住&gt;</t>
  </si>
  <si>
    <t>杨柳</t>
  </si>
  <si>
    <t xml:space="preserve">R6118303097062898001	</t>
  </si>
  <si>
    <t xml:space="preserve">21250686197	</t>
  </si>
  <si>
    <t>[广州]广州东方宾馆(83901132)</t>
  </si>
  <si>
    <t>尊荣房-双床&lt;至多8间&gt;&lt;2人入住&gt;&lt;早餐&gt;</t>
  </si>
  <si>
    <t>曾茂凯</t>
  </si>
  <si>
    <t xml:space="preserve">(LNG)6005580;	</t>
  </si>
  <si>
    <t xml:space="preserve">21256913551	</t>
  </si>
  <si>
    <t>[台北]台北中山九昱希尔顿逸林酒店(DoubleTree by Hilton Taipei Zhongshan)(81211197)</t>
  </si>
  <si>
    <t>逸林大床客房&lt;至多8间&gt;&lt;2人入住&gt;&lt;早餐&gt;</t>
  </si>
  <si>
    <t>WU/FENGCHI</t>
  </si>
  <si>
    <t xml:space="preserve">3302761563;302690302	</t>
  </si>
  <si>
    <t xml:space="preserve">21257078085	</t>
  </si>
  <si>
    <t>[合肥]格林豪泰酒店(合肥亳州路金地大厦店)(93876752)</t>
  </si>
  <si>
    <t>商务大床房&lt;至多8间&gt;&lt;2人入住&gt;</t>
  </si>
  <si>
    <t>刘冠龙</t>
  </si>
  <si>
    <t xml:space="preserve">(GRT)79912511;	</t>
  </si>
  <si>
    <t xml:space="preserve">21259945427	</t>
  </si>
  <si>
    <t>[芦溪]格盟酒店(芦溪武功山日江路店)(82341033)</t>
  </si>
  <si>
    <t>高级大床房&lt;至多8间&gt;&lt;2人入住&gt;</t>
  </si>
  <si>
    <t>袁林</t>
  </si>
  <si>
    <t xml:space="preserve">(GRT)79920999;	</t>
  </si>
  <si>
    <t xml:space="preserve">999221261016027	</t>
  </si>
  <si>
    <t>[枣庄]尚客优精选酒店(枣庄振兴路吉品街店)(92484062)</t>
  </si>
  <si>
    <t>特惠大床房&lt;至多8间&gt;&lt;2人入住&gt;</t>
  </si>
  <si>
    <t>王国辉</t>
  </si>
  <si>
    <t xml:space="preserve">(THK)YD00571221001224301498;	</t>
  </si>
  <si>
    <t xml:space="preserve">21262166382	</t>
  </si>
  <si>
    <t>[台北]台北花园大酒店(Taipei Garden Hotel)(80941308)</t>
  </si>
  <si>
    <t>雅致双床房&lt;至多8间&gt;&lt;2人入住&gt;</t>
  </si>
  <si>
    <t>LIN/PEIYIN</t>
  </si>
  <si>
    <t xml:space="preserve">2720237	</t>
  </si>
  <si>
    <t xml:space="preserve">21263190316	</t>
  </si>
  <si>
    <t>[象山]锦江之星(象山石浦店)(91108425)</t>
  </si>
  <si>
    <t>标准大小双床房&lt;至多8间&gt;&lt;2人入住&gt;</t>
  </si>
  <si>
    <t>王竹青</t>
  </si>
  <si>
    <t xml:space="preserve">999221263284468	</t>
  </si>
  <si>
    <t>陈淑琪</t>
  </si>
  <si>
    <t xml:space="preserve">2720500	</t>
  </si>
  <si>
    <t xml:space="preserve">(THK)YD00571221002090247991;	</t>
  </si>
  <si>
    <t xml:space="preserve">999221264289816	</t>
  </si>
  <si>
    <t>[汕头]格林豪泰(汕头乐山店)(93876305)</t>
  </si>
  <si>
    <t>创维科技</t>
  </si>
  <si>
    <t xml:space="preserve">(GRT)79931813;	</t>
  </si>
  <si>
    <t xml:space="preserve">999221297447822	</t>
  </si>
  <si>
    <t>[咸宁]麗枫酒店(咸宁同惠广场店)(94918765)</t>
  </si>
  <si>
    <t>景观大床房&lt;至多8间&gt;&lt;2人入住&gt;&lt;早餐&gt;</t>
  </si>
  <si>
    <t>杨凤华</t>
  </si>
  <si>
    <t xml:space="preserve">104778465857	</t>
  </si>
  <si>
    <t xml:space="preserve">999221303083183	</t>
  </si>
  <si>
    <t>[惠水]IU酒店(惠水财经大学店)(92484235)</t>
  </si>
  <si>
    <t>小U·超级大床房&lt;至多8间&gt;&lt;2人入住&gt;</t>
  </si>
  <si>
    <t>杜怀西</t>
  </si>
  <si>
    <t xml:space="preserve">104778785984	</t>
  </si>
  <si>
    <t xml:space="preserve">21303781887	</t>
  </si>
  <si>
    <t>[东莞]东莞翔盈国际酒店(76478964)</t>
  </si>
  <si>
    <t>特价房&lt;至多8间&gt;&lt;2人入住&gt;</t>
  </si>
  <si>
    <t>彭万鹏</t>
  </si>
  <si>
    <t xml:space="preserve">21308727082	</t>
  </si>
  <si>
    <t>[香港]M1酒店(M1 Hotel)(77151759)</t>
  </si>
  <si>
    <t>标准客房&lt;至多8间&gt;&lt;2人入住&gt;</t>
  </si>
  <si>
    <t>LO/SZE NGA</t>
  </si>
  <si>
    <t xml:space="preserve">21308837942	</t>
  </si>
  <si>
    <t>[南京]麗枫酒店(南京大厂地铁站店)(91108939)</t>
  </si>
  <si>
    <t>豪华大床房&lt;至多8间&gt;&lt;2人入住&gt;&lt;早餐&gt;</t>
  </si>
  <si>
    <t>王武</t>
  </si>
  <si>
    <t xml:space="preserve">104779272957	</t>
  </si>
  <si>
    <t xml:space="preserve">21311550551	</t>
  </si>
  <si>
    <t>[宁波]宁波金港大酒店(76479570)</t>
  </si>
  <si>
    <t>江景大床房&lt;至多8间&gt;&lt;2人入住&gt;</t>
  </si>
  <si>
    <t>杨跃</t>
  </si>
  <si>
    <t xml:space="preserve">2210020086	</t>
  </si>
  <si>
    <t>，</t>
  </si>
  <si>
    <t xml:space="preserve"> 7842 CNY</t>
  </si>
  <si>
    <t>A221018094839481</t>
  </si>
  <si>
    <t>总计：7842元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</si>
  <si>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</si>
  <si>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</si>
  <si>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</si>
  <si>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</si>
  <si>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</si>
  <si>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</si>
  <si>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</si>
  <si>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</si>
  <si>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</si>
  <si>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</si>
  <si>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</si>
  <si>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</si>
  <si>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</si>
  <si>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</si>
  <si>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</si>
  <si>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</si>
  <si>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</si>
  <si>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</si>
  <si>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</si>
  <si>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2022-10-02</t>
  </si>
  <si>
    <t>2721028</t>
  </si>
  <si>
    <t>东莞翔盈国际酒店</t>
  </si>
  <si>
    <t>2022-10-03</t>
  </si>
  <si>
    <t>退房日月结</t>
  </si>
  <si>
    <t>155.00</t>
  </si>
  <si>
    <t>RMB</t>
  </si>
  <si>
    <t>0</t>
  </si>
  <si>
    <t>0.00</t>
  </si>
  <si>
    <t>携程汇登国内直连</t>
  </si>
  <si>
    <t>01.011264</t>
  </si>
  <si>
    <t>2022-10-02 16:46:08</t>
  </si>
  <si>
    <t>否</t>
  </si>
  <si>
    <t>广州汇登信息科技有限公司</t>
  </si>
  <si>
    <t>直连</t>
  </si>
  <si>
    <t>中国</t>
  </si>
  <si>
    <t>2721294</t>
  </si>
  <si>
    <t>M1酒店</t>
  </si>
  <si>
    <t>LO SZE NGA</t>
  </si>
  <si>
    <t>316.00</t>
  </si>
  <si>
    <t>2022-10-02 20:01:07</t>
  </si>
  <si>
    <t>2721299</t>
  </si>
  <si>
    <t>麗枫酒店(南京大厂地铁站店)</t>
  </si>
  <si>
    <t>243.00</t>
  </si>
  <si>
    <t>2022-10-02 20:05:51</t>
  </si>
  <si>
    <t>2721481</t>
  </si>
  <si>
    <t>宁波金港大酒店</t>
  </si>
  <si>
    <t>321.00</t>
  </si>
  <si>
    <t>2022-10-02 21:59:48</t>
  </si>
  <si>
    <t>2721000</t>
  </si>
  <si>
    <t>IU酒店(惠水财经大学店)</t>
  </si>
  <si>
    <t>159.00</t>
  </si>
  <si>
    <t>2022-10-02 16:19:27</t>
  </si>
  <si>
    <t>2022-10-01</t>
  </si>
  <si>
    <t>2720070</t>
  </si>
  <si>
    <t>尚客优精选酒店(枣庄振兴路吉品街店)</t>
  </si>
  <si>
    <t>88.00</t>
  </si>
  <si>
    <t>2022-10-01 22:43:05</t>
  </si>
  <si>
    <t>2720810</t>
  </si>
  <si>
    <t>麗枫酒店(咸宁同惠广场店)</t>
  </si>
  <si>
    <t>327.00</t>
  </si>
  <si>
    <t>2022-10-02 13:58:53</t>
  </si>
  <si>
    <t>2720626</t>
  </si>
  <si>
    <t>格林豪泰(汕头乐山店)</t>
  </si>
  <si>
    <t>517.00</t>
  </si>
  <si>
    <t>2022-10-02 11:13:52</t>
  </si>
  <si>
    <t>2720237</t>
  </si>
  <si>
    <t>台北花园大酒店</t>
  </si>
  <si>
    <t>LIN PEIYIN</t>
  </si>
  <si>
    <t>489.00</t>
  </si>
  <si>
    <t>2022-10-02 01:42:46</t>
  </si>
  <si>
    <t>2719893</t>
  </si>
  <si>
    <t>格盟酒店(芦溪武功山日江路店)</t>
  </si>
  <si>
    <t>187.00</t>
  </si>
  <si>
    <t>2022-10-01 21:05:56</t>
  </si>
  <si>
    <t>2720500</t>
  </si>
  <si>
    <t>2022-10-02 09:02:54</t>
  </si>
  <si>
    <t>2719440</t>
  </si>
  <si>
    <t>台北中山九昱希尔顿逸林酒店</t>
  </si>
  <si>
    <t>WU FENGCHI</t>
  </si>
  <si>
    <t>936.00</t>
  </si>
  <si>
    <t>2022-10-01 16:16:44</t>
  </si>
  <si>
    <t>2022-09-30</t>
  </si>
  <si>
    <t>2718375</t>
  </si>
  <si>
    <t>广州东方宾馆</t>
  </si>
  <si>
    <t>1101.00</t>
  </si>
  <si>
    <t>2022-09-30 23:37:13</t>
  </si>
  <si>
    <t>2022-09-28</t>
  </si>
  <si>
    <t>2713250</t>
  </si>
  <si>
    <t>全季酒店(都江堰店)</t>
  </si>
  <si>
    <t>513.00</t>
  </si>
  <si>
    <t>2022-09-28 09:55:09</t>
  </si>
  <si>
    <t>2022-09-26</t>
  </si>
  <si>
    <t>2710921</t>
  </si>
  <si>
    <t>台北柯达大饭店-敦南馆</t>
  </si>
  <si>
    <t>LIN YUJHEN</t>
  </si>
  <si>
    <t>458.00</t>
  </si>
  <si>
    <t>2022-09-26 22:57:10</t>
  </si>
  <si>
    <t>2719456</t>
  </si>
  <si>
    <t>格林豪泰酒店(合肥亳州路金地大厦店)</t>
  </si>
  <si>
    <t>344.00</t>
  </si>
  <si>
    <t>2022-10-01 16:33:14</t>
  </si>
  <si>
    <t>2022-09-18</t>
  </si>
  <si>
    <t>2698063</t>
  </si>
  <si>
    <t>深圳观澜湖硬石酒店</t>
  </si>
  <si>
    <t>1600.00</t>
  </si>
  <si>
    <t>2022-09-18 22:16:36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</si>
</sst>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44835</v>
      </c>
      <c r="G2" s="6">
        <v>44837</v>
      </c>
      <c r="H2" s="4">
        <v>1</v>
      </c>
      <c r="I2" s="4">
        <v>2</v>
      </c>
      <c r="J2" s="4">
        <v>2</v>
      </c>
      <c r="K2" s="4" t="s">
        <v>30</v>
      </c>
      <c r="L2" s="4">
        <v>1600</v>
      </c>
      <c r="M2" s="4">
        <v>1600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44852</v>
      </c>
      <c r="T2" s="4" t="s">
        <v>34</v>
      </c>
      <c r="U2" s="4">
        <v>1600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44836</v>
      </c>
      <c r="G3" s="6">
        <v>44837</v>
      </c>
      <c r="H3" s="4">
        <v>1</v>
      </c>
      <c r="I3" s="4">
        <v>1</v>
      </c>
      <c r="J3" s="4">
        <v>1</v>
      </c>
      <c r="K3" s="4" t="s">
        <v>30</v>
      </c>
      <c r="L3" s="4">
        <v>531</v>
      </c>
      <c r="M3" s="4">
        <v>531</v>
      </c>
      <c r="N3" s="4" t="s">
        <v>40</v>
      </c>
      <c r="O3" s="4" t="s">
        <v>32</v>
      </c>
      <c r="P3" s="4" t="s">
        <v>33</v>
      </c>
      <c r="Q3" s="4">
        <v>0</v>
      </c>
      <c r="R3" s="7">
        <v>44827</v>
      </c>
      <c r="S3" s="6">
        <v>44852</v>
      </c>
      <c r="T3" s="4" t="s">
        <v>34</v>
      </c>
      <c r="U3" s="4">
        <v>531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44836</v>
      </c>
      <c r="G4" s="6">
        <v>44837</v>
      </c>
      <c r="H4" s="4">
        <v>1</v>
      </c>
      <c r="I4" s="4">
        <v>1</v>
      </c>
      <c r="J4" s="4">
        <v>1</v>
      </c>
      <c r="K4" s="4" t="s">
        <v>30</v>
      </c>
      <c r="L4" s="4">
        <v>-531</v>
      </c>
      <c r="M4" s="4">
        <v>-531</v>
      </c>
      <c r="N4" s="4" t="s">
        <v>40</v>
      </c>
      <c r="O4" s="4" t="s">
        <v>32</v>
      </c>
      <c r="P4" s="4" t="s">
        <v>33</v>
      </c>
      <c r="Q4" s="4">
        <v>0</v>
      </c>
      <c r="R4" s="7">
        <v>44827</v>
      </c>
      <c r="S4" s="6">
        <v>44852</v>
      </c>
      <c r="T4" s="4" t="s">
        <v>34</v>
      </c>
      <c r="U4" s="4">
        <v>-531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44836</v>
      </c>
      <c r="G5" s="6">
        <v>44837</v>
      </c>
      <c r="H5" s="4">
        <v>1</v>
      </c>
      <c r="I5" s="4">
        <v>1</v>
      </c>
      <c r="J5" s="4">
        <v>1</v>
      </c>
      <c r="K5" s="4" t="s">
        <v>30</v>
      </c>
      <c r="L5" s="4">
        <v>458</v>
      </c>
      <c r="M5" s="4">
        <v>458</v>
      </c>
      <c r="N5" s="4" t="s">
        <v>45</v>
      </c>
      <c r="O5" s="4" t="s">
        <v>32</v>
      </c>
      <c r="P5" s="4" t="s">
        <v>33</v>
      </c>
      <c r="Q5" s="4">
        <v>0</v>
      </c>
      <c r="R5" s="7">
        <v>44830</v>
      </c>
      <c r="S5" s="6">
        <v>44852</v>
      </c>
      <c r="T5" s="4" t="s">
        <v>34</v>
      </c>
      <c r="U5" s="4">
        <v>458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44836</v>
      </c>
      <c r="G6" s="6">
        <v>44837</v>
      </c>
      <c r="H6" s="4">
        <v>1</v>
      </c>
      <c r="I6" s="4">
        <v>1</v>
      </c>
      <c r="J6" s="4">
        <v>1</v>
      </c>
      <c r="K6" s="4" t="s">
        <v>30</v>
      </c>
      <c r="L6" s="4">
        <v>513</v>
      </c>
      <c r="M6" s="4">
        <v>513</v>
      </c>
      <c r="N6" s="4" t="s">
        <v>50</v>
      </c>
      <c r="O6" s="4" t="s">
        <v>32</v>
      </c>
      <c r="P6" s="4" t="s">
        <v>33</v>
      </c>
      <c r="Q6" s="4">
        <v>0</v>
      </c>
      <c r="R6" s="7">
        <v>44832</v>
      </c>
      <c r="S6" s="6">
        <v>44852</v>
      </c>
      <c r="T6" s="4" t="s">
        <v>34</v>
      </c>
      <c r="U6" s="4">
        <v>513</v>
      </c>
      <c r="V6" s="4">
        <v>0</v>
      </c>
      <c r="W6" s="4">
        <v>575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44835</v>
      </c>
      <c r="G7" s="6">
        <v>44837</v>
      </c>
      <c r="H7" s="4">
        <v>1</v>
      </c>
      <c r="I7" s="4">
        <v>2</v>
      </c>
      <c r="J7" s="4">
        <v>2</v>
      </c>
      <c r="K7" s="4" t="s">
        <v>30</v>
      </c>
      <c r="L7" s="4">
        <v>1101</v>
      </c>
      <c r="M7" s="4">
        <v>1101</v>
      </c>
      <c r="N7" s="4" t="s">
        <v>55</v>
      </c>
      <c r="O7" s="4" t="s">
        <v>32</v>
      </c>
      <c r="P7" s="4" t="s">
        <v>33</v>
      </c>
      <c r="Q7" s="4">
        <v>0</v>
      </c>
      <c r="R7" s="7">
        <v>44834</v>
      </c>
      <c r="S7" s="6">
        <v>44852</v>
      </c>
      <c r="T7" s="4" t="s">
        <v>34</v>
      </c>
      <c r="U7" s="4">
        <v>1101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44836</v>
      </c>
      <c r="G8" s="6">
        <v>44837</v>
      </c>
      <c r="H8" s="4">
        <v>1</v>
      </c>
      <c r="I8" s="4">
        <v>1</v>
      </c>
      <c r="J8" s="4">
        <v>1</v>
      </c>
      <c r="K8" s="4" t="s">
        <v>30</v>
      </c>
      <c r="L8" s="4">
        <v>936</v>
      </c>
      <c r="M8" s="4">
        <v>936</v>
      </c>
      <c r="N8" s="4" t="s">
        <v>60</v>
      </c>
      <c r="O8" s="4" t="s">
        <v>32</v>
      </c>
      <c r="P8" s="4" t="s">
        <v>33</v>
      </c>
      <c r="Q8" s="4">
        <v>0</v>
      </c>
      <c r="R8" s="7">
        <v>44835</v>
      </c>
      <c r="S8" s="6">
        <v>44852</v>
      </c>
      <c r="T8" s="4" t="s">
        <v>34</v>
      </c>
      <c r="U8" s="4">
        <v>936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44835</v>
      </c>
      <c r="G9" s="6">
        <v>44837</v>
      </c>
      <c r="H9" s="4">
        <v>1</v>
      </c>
      <c r="I9" s="4">
        <v>2</v>
      </c>
      <c r="J9" s="4">
        <v>2</v>
      </c>
      <c r="K9" s="4" t="s">
        <v>30</v>
      </c>
      <c r="L9" s="4">
        <v>344</v>
      </c>
      <c r="M9" s="4">
        <v>344</v>
      </c>
      <c r="N9" s="4" t="s">
        <v>65</v>
      </c>
      <c r="O9" s="4" t="s">
        <v>32</v>
      </c>
      <c r="P9" s="4" t="s">
        <v>33</v>
      </c>
      <c r="Q9" s="4">
        <v>0</v>
      </c>
      <c r="R9" s="7">
        <v>44835</v>
      </c>
      <c r="S9" s="6">
        <v>44852</v>
      </c>
      <c r="T9" s="4" t="s">
        <v>34</v>
      </c>
      <c r="U9" s="4">
        <v>344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44836</v>
      </c>
      <c r="G10" s="6">
        <v>44837</v>
      </c>
      <c r="H10" s="4">
        <v>1</v>
      </c>
      <c r="I10" s="4">
        <v>1</v>
      </c>
      <c r="J10" s="4">
        <v>1</v>
      </c>
      <c r="K10" s="4" t="s">
        <v>30</v>
      </c>
      <c r="L10" s="4">
        <v>187</v>
      </c>
      <c r="M10" s="4">
        <v>187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44835</v>
      </c>
      <c r="S10" s="6">
        <v>44852</v>
      </c>
      <c r="T10" s="4" t="s">
        <v>34</v>
      </c>
      <c r="U10" s="4">
        <v>187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44836</v>
      </c>
      <c r="G11" s="6">
        <v>44837</v>
      </c>
      <c r="H11" s="4">
        <v>1</v>
      </c>
      <c r="I11" s="4">
        <v>1</v>
      </c>
      <c r="J11" s="4">
        <v>1</v>
      </c>
      <c r="K11" s="4" t="s">
        <v>30</v>
      </c>
      <c r="L11" s="4">
        <v>88</v>
      </c>
      <c r="M11" s="4">
        <v>88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44835</v>
      </c>
      <c r="S11" s="6">
        <v>44852</v>
      </c>
      <c r="T11" s="4" t="s">
        <v>34</v>
      </c>
      <c r="U11" s="4">
        <v>88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44836</v>
      </c>
      <c r="G12" s="6">
        <v>44837</v>
      </c>
      <c r="H12" s="4">
        <v>1</v>
      </c>
      <c r="I12" s="4">
        <v>1</v>
      </c>
      <c r="J12" s="4">
        <v>1</v>
      </c>
      <c r="K12" s="4" t="s">
        <v>30</v>
      </c>
      <c r="L12" s="4">
        <v>489</v>
      </c>
      <c r="M12" s="4">
        <v>489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44836</v>
      </c>
      <c r="S12" s="6">
        <v>44852</v>
      </c>
      <c r="T12" s="4" t="s">
        <v>34</v>
      </c>
      <c r="U12" s="4">
        <v>489</v>
      </c>
      <c r="V12" s="4">
        <v>0</v>
      </c>
      <c r="W12" s="4">
        <v>0</v>
      </c>
      <c r="X12" s="4" t="s">
        <v>81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44836</v>
      </c>
      <c r="G13" s="6">
        <v>44837</v>
      </c>
      <c r="H13" s="4">
        <v>1</v>
      </c>
      <c r="I13" s="4">
        <v>1</v>
      </c>
      <c r="J13" s="4">
        <v>1</v>
      </c>
      <c r="K13" s="4" t="s">
        <v>30</v>
      </c>
      <c r="L13" s="4">
        <v>262</v>
      </c>
      <c r="M13" s="4">
        <v>262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44852</v>
      </c>
      <c r="T13" s="4" t="s">
        <v>34</v>
      </c>
      <c r="U13" s="4">
        <v>262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41</v>
      </c>
      <c r="D14" s="4" t="s">
        <v>83</v>
      </c>
      <c r="E14" s="4" t="s">
        <v>84</v>
      </c>
      <c r="F14" s="6">
        <v>44836</v>
      </c>
      <c r="G14" s="6">
        <v>44837</v>
      </c>
      <c r="H14" s="4">
        <v>1</v>
      </c>
      <c r="I14" s="4">
        <v>1</v>
      </c>
      <c r="J14" s="4">
        <v>1</v>
      </c>
      <c r="K14" s="4" t="s">
        <v>30</v>
      </c>
      <c r="L14" s="4">
        <v>-262</v>
      </c>
      <c r="M14" s="4">
        <v>-262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44836</v>
      </c>
      <c r="S14" s="6">
        <v>44852</v>
      </c>
      <c r="T14" s="4" t="s">
        <v>34</v>
      </c>
      <c r="U14" s="4">
        <v>-262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44836</v>
      </c>
      <c r="G15" s="6">
        <v>44837</v>
      </c>
      <c r="H15" s="4">
        <v>1</v>
      </c>
      <c r="I15" s="4">
        <v>1</v>
      </c>
      <c r="J15" s="4">
        <v>1</v>
      </c>
      <c r="K15" s="4" t="s">
        <v>30</v>
      </c>
      <c r="L15" s="4">
        <v>88</v>
      </c>
      <c r="M15" s="4">
        <v>88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44836</v>
      </c>
      <c r="S15" s="6">
        <v>44852</v>
      </c>
      <c r="T15" s="4" t="s">
        <v>34</v>
      </c>
      <c r="U15" s="4">
        <v>88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64</v>
      </c>
      <c r="F16" s="6">
        <v>44836</v>
      </c>
      <c r="G16" s="6">
        <v>44837</v>
      </c>
      <c r="H16" s="4">
        <v>1</v>
      </c>
      <c r="I16" s="4">
        <v>1</v>
      </c>
      <c r="J16" s="4">
        <v>1</v>
      </c>
      <c r="K16" s="4" t="s">
        <v>30</v>
      </c>
      <c r="L16" s="4">
        <v>517</v>
      </c>
      <c r="M16" s="4">
        <v>517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44836</v>
      </c>
      <c r="S16" s="6">
        <v>44852</v>
      </c>
      <c r="T16" s="4" t="s">
        <v>34</v>
      </c>
      <c r="U16" s="4">
        <v>517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44836</v>
      </c>
      <c r="G17" s="6">
        <v>44837</v>
      </c>
      <c r="H17" s="4">
        <v>1</v>
      </c>
      <c r="I17" s="4">
        <v>1</v>
      </c>
      <c r="J17" s="4">
        <v>1</v>
      </c>
      <c r="K17" s="4" t="s">
        <v>30</v>
      </c>
      <c r="L17" s="4">
        <v>327</v>
      </c>
      <c r="M17" s="4">
        <v>327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44836</v>
      </c>
      <c r="S17" s="6">
        <v>44852</v>
      </c>
      <c r="T17" s="4" t="s">
        <v>34</v>
      </c>
      <c r="U17" s="4">
        <v>327</v>
      </c>
      <c r="V17" s="4">
        <v>0</v>
      </c>
      <c r="W17" s="4">
        <v>0</v>
      </c>
      <c r="X17" s="4" t="s">
        <v>35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44836</v>
      </c>
      <c r="G18" s="6">
        <v>44837</v>
      </c>
      <c r="H18" s="4">
        <v>1</v>
      </c>
      <c r="I18" s="4">
        <v>1</v>
      </c>
      <c r="J18" s="4">
        <v>1</v>
      </c>
      <c r="K18" s="4" t="s">
        <v>30</v>
      </c>
      <c r="L18" s="4">
        <v>159</v>
      </c>
      <c r="M18" s="4">
        <v>159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44836</v>
      </c>
      <c r="S18" s="6">
        <v>44852</v>
      </c>
      <c r="T18" s="4" t="s">
        <v>34</v>
      </c>
      <c r="U18" s="4">
        <v>159</v>
      </c>
      <c r="V18" s="4">
        <v>0</v>
      </c>
      <c r="W18" s="4">
        <v>0</v>
      </c>
      <c r="X18" s="4" t="s">
        <v>35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44836</v>
      </c>
      <c r="G19" s="6">
        <v>44837</v>
      </c>
      <c r="H19" s="4">
        <v>1</v>
      </c>
      <c r="I19" s="4">
        <v>1</v>
      </c>
      <c r="J19" s="4">
        <v>1</v>
      </c>
      <c r="K19" s="4" t="s">
        <v>30</v>
      </c>
      <c r="L19" s="4">
        <v>155</v>
      </c>
      <c r="M19" s="4">
        <v>155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44836</v>
      </c>
      <c r="S19" s="6">
        <v>44852</v>
      </c>
      <c r="T19" s="4" t="s">
        <v>34</v>
      </c>
      <c r="U19" s="4">
        <v>155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44836</v>
      </c>
      <c r="G20" s="6">
        <v>44837</v>
      </c>
      <c r="H20" s="4">
        <v>1</v>
      </c>
      <c r="I20" s="4">
        <v>1</v>
      </c>
      <c r="J20" s="4">
        <v>1</v>
      </c>
      <c r="K20" s="4" t="s">
        <v>30</v>
      </c>
      <c r="L20" s="4">
        <v>316</v>
      </c>
      <c r="M20" s="4">
        <v>316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44836</v>
      </c>
      <c r="S20" s="6">
        <v>44852</v>
      </c>
      <c r="T20" s="4" t="s">
        <v>34</v>
      </c>
      <c r="U20" s="4">
        <v>316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44836</v>
      </c>
      <c r="G21" s="6">
        <v>44837</v>
      </c>
      <c r="H21" s="4">
        <v>1</v>
      </c>
      <c r="I21" s="4">
        <v>1</v>
      </c>
      <c r="J21" s="4">
        <v>1</v>
      </c>
      <c r="K21" s="4" t="s">
        <v>30</v>
      </c>
      <c r="L21" s="4">
        <v>243</v>
      </c>
      <c r="M21" s="4">
        <v>243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44836</v>
      </c>
      <c r="S21" s="6">
        <v>44852</v>
      </c>
      <c r="T21" s="4" t="s">
        <v>34</v>
      </c>
      <c r="U21" s="4">
        <v>243</v>
      </c>
      <c r="V21" s="4">
        <v>0</v>
      </c>
      <c r="W21" s="4">
        <v>0</v>
      </c>
      <c r="X21" s="4" t="s">
        <v>35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44836</v>
      </c>
      <c r="G22" s="6">
        <v>44837</v>
      </c>
      <c r="H22" s="4">
        <v>1</v>
      </c>
      <c r="I22" s="4">
        <v>1</v>
      </c>
      <c r="J22" s="4">
        <v>1</v>
      </c>
      <c r="K22" s="4" t="s">
        <v>30</v>
      </c>
      <c r="L22" s="4">
        <v>321</v>
      </c>
      <c r="M22" s="4">
        <v>321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44836</v>
      </c>
      <c r="S22" s="6">
        <v>44852</v>
      </c>
      <c r="T22" s="4" t="s">
        <v>34</v>
      </c>
      <c r="U22" s="4">
        <v>321</v>
      </c>
      <c r="V22" s="4">
        <v>0</v>
      </c>
      <c r="W22" s="4">
        <v>0</v>
      </c>
      <c r="X22" s="4" t="s">
        <v>35</v>
      </c>
      <c r="Y22" s="4" t="s">
        <v>121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999221061454652</v>
      </c>
      <c r="B2" s="6">
        <v>44835</v>
      </c>
      <c r="C2" s="6">
        <v>44837</v>
      </c>
      <c r="D2" s="4">
        <v>1600</v>
      </c>
      <c r="E2" s="4" t="str">
        <f>VLOOKUP(A2,HOP!A:L,12,0)</f>
        <v>1600.00</v>
      </c>
      <c r="F2" s="4" t="str">
        <f>VLOOKUP(A2,HOP!A:C,3,0)</f>
        <v>2698063</v>
      </c>
      <c r="G2" s="4">
        <f>D2-E2</f>
        <v>0</v>
      </c>
      <c r="H2" s="4" t="str">
        <f>$H$1&amp;F2</f>
        <v>，2698063</v>
      </c>
      <c r="I2" s="4" t="str">
        <f>VLOOKUP(A2,HOP!A:U,21,0)</f>
        <v>直连</v>
      </c>
    </row>
    <row r="3" s="4" customFormat="1" hidden="1" spans="1:9">
      <c r="A3" s="5">
        <v>999221128963180</v>
      </c>
      <c r="B3" s="6">
        <v>44836</v>
      </c>
      <c r="C3" s="6">
        <v>44837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0" si="0">D3-E3</f>
        <v>#N/A</v>
      </c>
      <c r="H3" s="4" t="e">
        <f t="shared" ref="H3:H20" si="1">$H$1&amp;F3</f>
        <v>#N/A</v>
      </c>
      <c r="I3" s="4" t="e">
        <f>VLOOKUP(A3,HOP!A:U,21,0)</f>
        <v>#N/A</v>
      </c>
    </row>
    <row r="4" s="4" customFormat="1" spans="1:9">
      <c r="A4" s="5">
        <v>21200415142</v>
      </c>
      <c r="B4" s="6">
        <v>44836</v>
      </c>
      <c r="C4" s="6">
        <v>44837</v>
      </c>
      <c r="D4" s="4">
        <v>458</v>
      </c>
      <c r="E4" s="4" t="str">
        <f>VLOOKUP(A4,HOP!A:L,12,0)</f>
        <v>458.00</v>
      </c>
      <c r="F4" s="4" t="str">
        <f>VLOOKUP(A4,HOP!A:C,3,0)</f>
        <v>2710921</v>
      </c>
      <c r="G4" s="4">
        <f t="shared" si="0"/>
        <v>0</v>
      </c>
      <c r="H4" s="4" t="str">
        <f t="shared" si="1"/>
        <v>，2710921</v>
      </c>
      <c r="I4" s="4" t="str">
        <f>VLOOKUP(A4,HOP!A:U,21,0)</f>
        <v>直连</v>
      </c>
    </row>
    <row r="5" s="4" customFormat="1" spans="1:9">
      <c r="A5" s="5">
        <v>999221219113934</v>
      </c>
      <c r="B5" s="6">
        <v>44836</v>
      </c>
      <c r="C5" s="6">
        <v>44837</v>
      </c>
      <c r="D5" s="4">
        <v>513</v>
      </c>
      <c r="E5" s="4" t="str">
        <f>VLOOKUP(A5,HOP!A:L,12,0)</f>
        <v>513.00</v>
      </c>
      <c r="F5" s="4" t="str">
        <f>VLOOKUP(A5,HOP!A:C,3,0)</f>
        <v>2713250</v>
      </c>
      <c r="G5" s="4">
        <f t="shared" si="0"/>
        <v>0</v>
      </c>
      <c r="H5" s="4" t="str">
        <f t="shared" si="1"/>
        <v>，2713250</v>
      </c>
      <c r="I5" s="4" t="str">
        <f>VLOOKUP(A5,HOP!A:U,21,0)</f>
        <v>直连</v>
      </c>
    </row>
    <row r="6" s="4" customFormat="1" spans="1:9">
      <c r="A6" s="5">
        <v>21250686197</v>
      </c>
      <c r="B6" s="6">
        <v>44835</v>
      </c>
      <c r="C6" s="6">
        <v>44837</v>
      </c>
      <c r="D6" s="4">
        <v>1101</v>
      </c>
      <c r="E6" s="4" t="str">
        <f>VLOOKUP(A6,HOP!A:L,12,0)</f>
        <v>1101.00</v>
      </c>
      <c r="F6" s="4" t="str">
        <f>VLOOKUP(A6,HOP!A:C,3,0)</f>
        <v>2718375</v>
      </c>
      <c r="G6" s="4">
        <f t="shared" si="0"/>
        <v>0</v>
      </c>
      <c r="H6" s="4" t="str">
        <f t="shared" si="1"/>
        <v>，2718375</v>
      </c>
      <c r="I6" s="4" t="str">
        <f>VLOOKUP(A6,HOP!A:U,21,0)</f>
        <v>直连</v>
      </c>
    </row>
    <row r="7" s="4" customFormat="1" spans="1:9">
      <c r="A7" s="5">
        <v>21256913551</v>
      </c>
      <c r="B7" s="6">
        <v>44836</v>
      </c>
      <c r="C7" s="6">
        <v>44837</v>
      </c>
      <c r="D7" s="4">
        <v>936</v>
      </c>
      <c r="E7" s="4" t="str">
        <f>VLOOKUP(A7,HOP!A:L,12,0)</f>
        <v>936.00</v>
      </c>
      <c r="F7" s="4" t="str">
        <f>VLOOKUP(A7,HOP!A:C,3,0)</f>
        <v>2719440</v>
      </c>
      <c r="G7" s="4">
        <f t="shared" si="0"/>
        <v>0</v>
      </c>
      <c r="H7" s="4" t="str">
        <f t="shared" si="1"/>
        <v>，2719440</v>
      </c>
      <c r="I7" s="4" t="str">
        <f>VLOOKUP(A7,HOP!A:U,21,0)</f>
        <v>直连</v>
      </c>
    </row>
    <row r="8" s="4" customFormat="1" spans="1:9">
      <c r="A8" s="5">
        <v>21257078085</v>
      </c>
      <c r="B8" s="6">
        <v>44835</v>
      </c>
      <c r="C8" s="6">
        <v>44837</v>
      </c>
      <c r="D8" s="4">
        <v>344</v>
      </c>
      <c r="E8" s="4" t="str">
        <f>VLOOKUP(A8,HOP!A:L,12,0)</f>
        <v>344.00</v>
      </c>
      <c r="F8" s="4" t="str">
        <f>VLOOKUP(A8,HOP!A:C,3,0)</f>
        <v>2719456</v>
      </c>
      <c r="G8" s="4">
        <f t="shared" si="0"/>
        <v>0</v>
      </c>
      <c r="H8" s="4" t="str">
        <f t="shared" si="1"/>
        <v>，2719456</v>
      </c>
      <c r="I8" s="4" t="str">
        <f>VLOOKUP(A8,HOP!A:U,21,0)</f>
        <v>直连</v>
      </c>
    </row>
    <row r="9" s="4" customFormat="1" spans="1:9">
      <c r="A9" s="5">
        <v>21259945427</v>
      </c>
      <c r="B9" s="6">
        <v>44836</v>
      </c>
      <c r="C9" s="6">
        <v>44837</v>
      </c>
      <c r="D9" s="4">
        <v>187</v>
      </c>
      <c r="E9" s="4" t="str">
        <f>VLOOKUP(A9,HOP!A:L,12,0)</f>
        <v>187.00</v>
      </c>
      <c r="F9" s="4" t="str">
        <f>VLOOKUP(A9,HOP!A:C,3,0)</f>
        <v>2719893</v>
      </c>
      <c r="G9" s="4">
        <f t="shared" si="0"/>
        <v>0</v>
      </c>
      <c r="H9" s="4" t="str">
        <f t="shared" si="1"/>
        <v>，2719893</v>
      </c>
      <c r="I9" s="4" t="str">
        <f>VLOOKUP(A9,HOP!A:U,21,0)</f>
        <v>直连</v>
      </c>
    </row>
    <row r="10" s="4" customFormat="1" spans="1:9">
      <c r="A10" s="5">
        <v>999221261016027</v>
      </c>
      <c r="B10" s="6">
        <v>44836</v>
      </c>
      <c r="C10" s="6">
        <v>44837</v>
      </c>
      <c r="D10" s="4">
        <v>88</v>
      </c>
      <c r="E10" s="4" t="str">
        <f>VLOOKUP(A10,HOP!A:L,12,0)</f>
        <v>88.00</v>
      </c>
      <c r="F10" s="4" t="str">
        <f>VLOOKUP(A10,HOP!A:C,3,0)</f>
        <v>2720070</v>
      </c>
      <c r="G10" s="4">
        <f t="shared" si="0"/>
        <v>0</v>
      </c>
      <c r="H10" s="4" t="str">
        <f t="shared" si="1"/>
        <v>，2720070</v>
      </c>
      <c r="I10" s="4" t="str">
        <f>VLOOKUP(A10,HOP!A:U,21,0)</f>
        <v>直连</v>
      </c>
    </row>
    <row r="11" s="4" customFormat="1" spans="1:9">
      <c r="A11" s="5">
        <v>21262166382</v>
      </c>
      <c r="B11" s="6">
        <v>44836</v>
      </c>
      <c r="C11" s="6">
        <v>44837</v>
      </c>
      <c r="D11" s="4">
        <v>489</v>
      </c>
      <c r="E11" s="4" t="str">
        <f>VLOOKUP(A11,HOP!A:L,12,0)</f>
        <v>489.00</v>
      </c>
      <c r="F11" s="4" t="str">
        <f>VLOOKUP(A11,HOP!A:C,3,0)</f>
        <v>2720237</v>
      </c>
      <c r="G11" s="4">
        <f t="shared" si="0"/>
        <v>0</v>
      </c>
      <c r="H11" s="4" t="str">
        <f t="shared" si="1"/>
        <v>，2720237</v>
      </c>
      <c r="I11" s="4" t="str">
        <f>VLOOKUP(A11,HOP!A:U,21,0)</f>
        <v>直连</v>
      </c>
    </row>
    <row r="12" s="4" customFormat="1" hidden="1" spans="1:9">
      <c r="A12" s="5">
        <v>21263190316</v>
      </c>
      <c r="B12" s="6">
        <v>44836</v>
      </c>
      <c r="C12" s="6">
        <v>44837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999221263284468</v>
      </c>
      <c r="B13" s="6">
        <v>44836</v>
      </c>
      <c r="C13" s="6">
        <v>44837</v>
      </c>
      <c r="D13" s="4">
        <v>88</v>
      </c>
      <c r="E13" s="4" t="str">
        <f>VLOOKUP(A13,HOP!A:L,12,0)</f>
        <v>88.00</v>
      </c>
      <c r="F13" s="4" t="str">
        <f>VLOOKUP(A13,HOP!A:C,3,0)</f>
        <v>2720500</v>
      </c>
      <c r="G13" s="4">
        <f t="shared" si="0"/>
        <v>0</v>
      </c>
      <c r="H13" s="4" t="str">
        <f t="shared" si="1"/>
        <v>，2720500</v>
      </c>
      <c r="I13" s="4" t="str">
        <f>VLOOKUP(A13,HOP!A:U,21,0)</f>
        <v>直连</v>
      </c>
    </row>
    <row r="14" s="4" customFormat="1" spans="1:9">
      <c r="A14" s="5">
        <v>999221264289816</v>
      </c>
      <c r="B14" s="6">
        <v>44836</v>
      </c>
      <c r="C14" s="6">
        <v>44837</v>
      </c>
      <c r="D14" s="4">
        <v>517</v>
      </c>
      <c r="E14" s="4" t="str">
        <f>VLOOKUP(A14,HOP!A:L,12,0)</f>
        <v>517.00</v>
      </c>
      <c r="F14" s="4" t="str">
        <f>VLOOKUP(A14,HOP!A:C,3,0)</f>
        <v>2720626</v>
      </c>
      <c r="G14" s="4">
        <f t="shared" si="0"/>
        <v>0</v>
      </c>
      <c r="H14" s="4" t="str">
        <f t="shared" si="1"/>
        <v>，2720626</v>
      </c>
      <c r="I14" s="4" t="str">
        <f>VLOOKUP(A14,HOP!A:U,21,0)</f>
        <v>直连</v>
      </c>
    </row>
    <row r="15" s="4" customFormat="1" spans="1:9">
      <c r="A15" s="5">
        <v>999221297447822</v>
      </c>
      <c r="B15" s="6">
        <v>44836</v>
      </c>
      <c r="C15" s="6">
        <v>44837</v>
      </c>
      <c r="D15" s="4">
        <v>327</v>
      </c>
      <c r="E15" s="4" t="str">
        <f>VLOOKUP(A15,HOP!A:L,12,0)</f>
        <v>327.00</v>
      </c>
      <c r="F15" s="4" t="str">
        <f>VLOOKUP(A15,HOP!A:C,3,0)</f>
        <v>2720810</v>
      </c>
      <c r="G15" s="4">
        <f t="shared" si="0"/>
        <v>0</v>
      </c>
      <c r="H15" s="4" t="str">
        <f t="shared" si="1"/>
        <v>，2720810</v>
      </c>
      <c r="I15" s="4" t="str">
        <f>VLOOKUP(A15,HOP!A:U,21,0)</f>
        <v>直连</v>
      </c>
    </row>
    <row r="16" s="4" customFormat="1" spans="1:9">
      <c r="A16" s="5">
        <v>999221303083183</v>
      </c>
      <c r="B16" s="6">
        <v>44836</v>
      </c>
      <c r="C16" s="6">
        <v>44837</v>
      </c>
      <c r="D16" s="4">
        <v>159</v>
      </c>
      <c r="E16" s="4" t="str">
        <f>VLOOKUP(A16,HOP!A:L,12,0)</f>
        <v>159.00</v>
      </c>
      <c r="F16" s="4" t="str">
        <f>VLOOKUP(A16,HOP!A:C,3,0)</f>
        <v>2721000</v>
      </c>
      <c r="G16" s="4">
        <f t="shared" si="0"/>
        <v>0</v>
      </c>
      <c r="H16" s="4" t="str">
        <f t="shared" si="1"/>
        <v>，2721000</v>
      </c>
      <c r="I16" s="4" t="str">
        <f>VLOOKUP(A16,HOP!A:U,21,0)</f>
        <v>直连</v>
      </c>
    </row>
    <row r="17" s="4" customFormat="1" spans="1:9">
      <c r="A17" s="5">
        <v>21303781887</v>
      </c>
      <c r="B17" s="6">
        <v>44836</v>
      </c>
      <c r="C17" s="6">
        <v>44837</v>
      </c>
      <c r="D17" s="4">
        <v>155</v>
      </c>
      <c r="E17" s="4" t="str">
        <f>VLOOKUP(A17,HOP!A:L,12,0)</f>
        <v>155.00</v>
      </c>
      <c r="F17" s="4" t="str">
        <f>VLOOKUP(A17,HOP!A:C,3,0)</f>
        <v>2721028</v>
      </c>
      <c r="G17" s="4">
        <f t="shared" si="0"/>
        <v>0</v>
      </c>
      <c r="H17" s="4" t="str">
        <f t="shared" si="1"/>
        <v>，2721028</v>
      </c>
      <c r="I17" s="4" t="str">
        <f>VLOOKUP(A17,HOP!A:U,21,0)</f>
        <v>直连</v>
      </c>
    </row>
    <row r="18" s="4" customFormat="1" spans="1:9">
      <c r="A18" s="5">
        <v>21308727082</v>
      </c>
      <c r="B18" s="6">
        <v>44836</v>
      </c>
      <c r="C18" s="6">
        <v>44837</v>
      </c>
      <c r="D18" s="4">
        <v>316</v>
      </c>
      <c r="E18" s="4" t="str">
        <f>VLOOKUP(A18,HOP!A:L,12,0)</f>
        <v>316.00</v>
      </c>
      <c r="F18" s="4" t="str">
        <f>VLOOKUP(A18,HOP!A:C,3,0)</f>
        <v>2721294</v>
      </c>
      <c r="G18" s="4">
        <f t="shared" si="0"/>
        <v>0</v>
      </c>
      <c r="H18" s="4" t="str">
        <f t="shared" si="1"/>
        <v>，2721294</v>
      </c>
      <c r="I18" s="4" t="str">
        <f>VLOOKUP(A18,HOP!A:U,21,0)</f>
        <v>直连</v>
      </c>
    </row>
    <row r="19" s="4" customFormat="1" spans="1:9">
      <c r="A19" s="5">
        <v>21308837942</v>
      </c>
      <c r="B19" s="6">
        <v>44836</v>
      </c>
      <c r="C19" s="6">
        <v>44837</v>
      </c>
      <c r="D19" s="4">
        <v>243</v>
      </c>
      <c r="E19" s="4" t="str">
        <f>VLOOKUP(A19,HOP!A:L,12,0)</f>
        <v>243.00</v>
      </c>
      <c r="F19" s="4" t="str">
        <f>VLOOKUP(A19,HOP!A:C,3,0)</f>
        <v>2721299</v>
      </c>
      <c r="G19" s="4">
        <f t="shared" si="0"/>
        <v>0</v>
      </c>
      <c r="H19" s="4" t="str">
        <f t="shared" si="1"/>
        <v>，2721299</v>
      </c>
      <c r="I19" s="4" t="str">
        <f>VLOOKUP(A19,HOP!A:U,21,0)</f>
        <v>直连</v>
      </c>
    </row>
    <row r="20" s="4" customFormat="1" spans="1:9">
      <c r="A20" s="5">
        <v>21311550551</v>
      </c>
      <c r="B20" s="6">
        <v>44836</v>
      </c>
      <c r="C20" s="6">
        <v>44837</v>
      </c>
      <c r="D20" s="4">
        <v>321</v>
      </c>
      <c r="E20" s="4" t="str">
        <f>VLOOKUP(A20,HOP!A:L,12,0)</f>
        <v>321.00</v>
      </c>
      <c r="F20" s="4" t="str">
        <f>VLOOKUP(A20,HOP!A:C,3,0)</f>
        <v>2721481</v>
      </c>
      <c r="G20" s="4">
        <f t="shared" si="0"/>
        <v>0</v>
      </c>
      <c r="H20" s="4" t="str">
        <f t="shared" si="1"/>
        <v>，2721481</v>
      </c>
      <c r="I20" s="4" t="str">
        <f>VLOOKUP(A20,HOP!A:U,21,0)</f>
        <v>直连</v>
      </c>
    </row>
    <row r="22" spans="4:4">
      <c r="D22" s="4">
        <f>SUM(D2:D21)</f>
        <v>7842</v>
      </c>
    </row>
    <row r="23" spans="4:4">
      <c r="D23" s="4" t="s">
        <v>123</v>
      </c>
    </row>
    <row r="27" spans="1:1">
      <c r="A27" s="4" t="s">
        <v>124</v>
      </c>
    </row>
    <row r="28" spans="1:1">
      <c r="A28" s="4" t="s">
        <v>125</v>
      </c>
    </row>
  </sheetData>
  <autoFilter ref="A1:XFD23">
    <filterColumn colId="3">
      <filters blank="1">
        <filter val="513"/>
        <filter val="155"/>
        <filter val="316"/>
        <filter val="517"/>
        <filter val="458"/>
        <filter val="159"/>
        <filter val="321"/>
        <filter val="327"/>
        <filter val="7842 CNY"/>
        <filter val="936"/>
        <filter val="1600"/>
        <filter val="1101"/>
        <filter val="7842"/>
        <filter val="243"/>
        <filter val="344"/>
        <filter val="187"/>
        <filter val="88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21303781887</v>
      </c>
      <c r="B2" s="1" t="s">
        <v>145</v>
      </c>
      <c r="C2" s="1" t="s">
        <v>146</v>
      </c>
      <c r="D2" s="1" t="s">
        <v>147</v>
      </c>
      <c r="E2" s="1" t="s">
        <v>107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21308727082</v>
      </c>
      <c r="B3" s="1" t="s">
        <v>145</v>
      </c>
      <c r="C3" s="1" t="s">
        <v>161</v>
      </c>
      <c r="D3" s="1" t="s">
        <v>162</v>
      </c>
      <c r="E3" s="1" t="s">
        <v>163</v>
      </c>
      <c r="F3" s="1" t="s">
        <v>145</v>
      </c>
      <c r="G3" s="1" t="s">
        <v>148</v>
      </c>
      <c r="H3" s="1" t="s">
        <v>149</v>
      </c>
      <c r="I3" s="1" t="s">
        <v>164</v>
      </c>
      <c r="J3" s="1" t="s">
        <v>151</v>
      </c>
      <c r="K3" s="1" t="s">
        <v>164</v>
      </c>
      <c r="L3" s="1" t="s">
        <v>164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165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spans="1:22">
      <c r="A4" s="3">
        <v>21308837942</v>
      </c>
      <c r="B4" s="1" t="s">
        <v>145</v>
      </c>
      <c r="C4" s="1" t="s">
        <v>166</v>
      </c>
      <c r="D4" s="1" t="s">
        <v>167</v>
      </c>
      <c r="E4" s="1" t="s">
        <v>115</v>
      </c>
      <c r="F4" s="1" t="s">
        <v>145</v>
      </c>
      <c r="G4" s="1" t="s">
        <v>148</v>
      </c>
      <c r="H4" s="1" t="s">
        <v>149</v>
      </c>
      <c r="I4" s="1" t="s">
        <v>168</v>
      </c>
      <c r="J4" s="1" t="s">
        <v>151</v>
      </c>
      <c r="K4" s="1" t="s">
        <v>168</v>
      </c>
      <c r="L4" s="1" t="s">
        <v>168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169</v>
      </c>
      <c r="S4" s="1" t="s">
        <v>157</v>
      </c>
      <c r="T4" s="1" t="s">
        <v>158</v>
      </c>
      <c r="U4" s="1" t="s">
        <v>159</v>
      </c>
      <c r="V4" s="1" t="s">
        <v>160</v>
      </c>
    </row>
    <row r="5" s="1" customFormat="1" spans="1:22">
      <c r="A5" s="3">
        <v>21311550551</v>
      </c>
      <c r="B5" s="1" t="s">
        <v>145</v>
      </c>
      <c r="C5" s="1" t="s">
        <v>170</v>
      </c>
      <c r="D5" s="1" t="s">
        <v>171</v>
      </c>
      <c r="E5" s="1" t="s">
        <v>120</v>
      </c>
      <c r="F5" s="1" t="s">
        <v>145</v>
      </c>
      <c r="G5" s="1" t="s">
        <v>148</v>
      </c>
      <c r="H5" s="1" t="s">
        <v>149</v>
      </c>
      <c r="I5" s="1" t="s">
        <v>172</v>
      </c>
      <c r="J5" s="1" t="s">
        <v>151</v>
      </c>
      <c r="K5" s="1" t="s">
        <v>172</v>
      </c>
      <c r="L5" s="1" t="s">
        <v>172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173</v>
      </c>
      <c r="S5" s="1" t="s">
        <v>157</v>
      </c>
      <c r="T5" s="1" t="s">
        <v>158</v>
      </c>
      <c r="U5" s="1" t="s">
        <v>159</v>
      </c>
      <c r="V5" s="1" t="s">
        <v>160</v>
      </c>
    </row>
    <row r="6" s="1" customFormat="1" spans="1:22">
      <c r="A6" s="3">
        <v>999221303083183</v>
      </c>
      <c r="B6" s="1" t="s">
        <v>145</v>
      </c>
      <c r="C6" s="1" t="s">
        <v>174</v>
      </c>
      <c r="D6" s="1" t="s">
        <v>175</v>
      </c>
      <c r="E6" s="1" t="s">
        <v>102</v>
      </c>
      <c r="F6" s="1" t="s">
        <v>145</v>
      </c>
      <c r="G6" s="1" t="s">
        <v>148</v>
      </c>
      <c r="H6" s="1" t="s">
        <v>149</v>
      </c>
      <c r="I6" s="1" t="s">
        <v>176</v>
      </c>
      <c r="J6" s="1" t="s">
        <v>151</v>
      </c>
      <c r="K6" s="1" t="s">
        <v>176</v>
      </c>
      <c r="L6" s="1" t="s">
        <v>176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177</v>
      </c>
      <c r="S6" s="1" t="s">
        <v>157</v>
      </c>
      <c r="T6" s="1" t="s">
        <v>158</v>
      </c>
      <c r="U6" s="1" t="s">
        <v>159</v>
      </c>
      <c r="V6" s="1" t="s">
        <v>160</v>
      </c>
    </row>
    <row r="7" s="1" customFormat="1" spans="1:22">
      <c r="A7" s="3">
        <v>999221261016027</v>
      </c>
      <c r="B7" s="1" t="s">
        <v>178</v>
      </c>
      <c r="C7" s="1" t="s">
        <v>179</v>
      </c>
      <c r="D7" s="1" t="s">
        <v>180</v>
      </c>
      <c r="E7" s="1" t="s">
        <v>75</v>
      </c>
      <c r="F7" s="1" t="s">
        <v>145</v>
      </c>
      <c r="G7" s="1" t="s">
        <v>148</v>
      </c>
      <c r="H7" s="1" t="s">
        <v>149</v>
      </c>
      <c r="I7" s="1" t="s">
        <v>181</v>
      </c>
      <c r="J7" s="1" t="s">
        <v>151</v>
      </c>
      <c r="K7" s="1" t="s">
        <v>181</v>
      </c>
      <c r="L7" s="1" t="s">
        <v>181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182</v>
      </c>
      <c r="S7" s="1" t="s">
        <v>157</v>
      </c>
      <c r="T7" s="1" t="s">
        <v>158</v>
      </c>
      <c r="U7" s="1" t="s">
        <v>159</v>
      </c>
      <c r="V7" s="1" t="s">
        <v>160</v>
      </c>
    </row>
    <row r="8" s="1" customFormat="1" spans="1:22">
      <c r="A8" s="3">
        <v>999221297447822</v>
      </c>
      <c r="B8" s="1" t="s">
        <v>145</v>
      </c>
      <c r="C8" s="1" t="s">
        <v>183</v>
      </c>
      <c r="D8" s="1" t="s">
        <v>184</v>
      </c>
      <c r="E8" s="1" t="s">
        <v>97</v>
      </c>
      <c r="F8" s="1" t="s">
        <v>145</v>
      </c>
      <c r="G8" s="1" t="s">
        <v>148</v>
      </c>
      <c r="H8" s="1" t="s">
        <v>149</v>
      </c>
      <c r="I8" s="1" t="s">
        <v>185</v>
      </c>
      <c r="J8" s="1" t="s">
        <v>151</v>
      </c>
      <c r="K8" s="1" t="s">
        <v>185</v>
      </c>
      <c r="L8" s="1" t="s">
        <v>185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186</v>
      </c>
      <c r="S8" s="1" t="s">
        <v>157</v>
      </c>
      <c r="T8" s="1" t="s">
        <v>158</v>
      </c>
      <c r="U8" s="1" t="s">
        <v>159</v>
      </c>
      <c r="V8" s="1" t="s">
        <v>160</v>
      </c>
    </row>
    <row r="9" s="1" customFormat="1" spans="1:22">
      <c r="A9" s="3">
        <v>999221264289816</v>
      </c>
      <c r="B9" s="1" t="s">
        <v>145</v>
      </c>
      <c r="C9" s="1" t="s">
        <v>187</v>
      </c>
      <c r="D9" s="1" t="s">
        <v>188</v>
      </c>
      <c r="E9" s="1" t="s">
        <v>92</v>
      </c>
      <c r="F9" s="1" t="s">
        <v>145</v>
      </c>
      <c r="G9" s="1" t="s">
        <v>148</v>
      </c>
      <c r="H9" s="1" t="s">
        <v>149</v>
      </c>
      <c r="I9" s="1" t="s">
        <v>189</v>
      </c>
      <c r="J9" s="1" t="s">
        <v>151</v>
      </c>
      <c r="K9" s="1" t="s">
        <v>189</v>
      </c>
      <c r="L9" s="1" t="s">
        <v>189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190</v>
      </c>
      <c r="S9" s="1" t="s">
        <v>157</v>
      </c>
      <c r="T9" s="1" t="s">
        <v>158</v>
      </c>
      <c r="U9" s="1" t="s">
        <v>159</v>
      </c>
      <c r="V9" s="1" t="s">
        <v>160</v>
      </c>
    </row>
    <row r="10" s="1" customFormat="1" spans="1:22">
      <c r="A10" s="3">
        <v>21262166382</v>
      </c>
      <c r="B10" s="1" t="s">
        <v>145</v>
      </c>
      <c r="C10" s="1" t="s">
        <v>191</v>
      </c>
      <c r="D10" s="1" t="s">
        <v>192</v>
      </c>
      <c r="E10" s="1" t="s">
        <v>193</v>
      </c>
      <c r="F10" s="1" t="s">
        <v>145</v>
      </c>
      <c r="G10" s="1" t="s">
        <v>148</v>
      </c>
      <c r="H10" s="1" t="s">
        <v>149</v>
      </c>
      <c r="I10" s="1" t="s">
        <v>194</v>
      </c>
      <c r="J10" s="1" t="s">
        <v>151</v>
      </c>
      <c r="K10" s="1" t="s">
        <v>194</v>
      </c>
      <c r="L10" s="1" t="s">
        <v>194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195</v>
      </c>
      <c r="S10" s="1" t="s">
        <v>157</v>
      </c>
      <c r="T10" s="1" t="s">
        <v>158</v>
      </c>
      <c r="U10" s="1" t="s">
        <v>159</v>
      </c>
      <c r="V10" s="1" t="s">
        <v>160</v>
      </c>
    </row>
    <row r="11" s="1" customFormat="1" spans="1:22">
      <c r="A11" s="3">
        <v>21259945427</v>
      </c>
      <c r="B11" s="1" t="s">
        <v>178</v>
      </c>
      <c r="C11" s="1" t="s">
        <v>196</v>
      </c>
      <c r="D11" s="1" t="s">
        <v>197</v>
      </c>
      <c r="E11" s="1" t="s">
        <v>70</v>
      </c>
      <c r="F11" s="1" t="s">
        <v>145</v>
      </c>
      <c r="G11" s="1" t="s">
        <v>148</v>
      </c>
      <c r="H11" s="1" t="s">
        <v>149</v>
      </c>
      <c r="I11" s="1" t="s">
        <v>198</v>
      </c>
      <c r="J11" s="1" t="s">
        <v>151</v>
      </c>
      <c r="K11" s="1" t="s">
        <v>198</v>
      </c>
      <c r="L11" s="1" t="s">
        <v>198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199</v>
      </c>
      <c r="S11" s="1" t="s">
        <v>157</v>
      </c>
      <c r="T11" s="1" t="s">
        <v>158</v>
      </c>
      <c r="U11" s="1" t="s">
        <v>159</v>
      </c>
      <c r="V11" s="1" t="s">
        <v>160</v>
      </c>
    </row>
    <row r="12" s="1" customFormat="1" spans="1:22">
      <c r="A12" s="3">
        <v>999221263284468</v>
      </c>
      <c r="B12" s="1" t="s">
        <v>145</v>
      </c>
      <c r="C12" s="1" t="s">
        <v>200</v>
      </c>
      <c r="D12" s="1" t="s">
        <v>180</v>
      </c>
      <c r="E12" s="1" t="s">
        <v>87</v>
      </c>
      <c r="F12" s="1" t="s">
        <v>145</v>
      </c>
      <c r="G12" s="1" t="s">
        <v>148</v>
      </c>
      <c r="H12" s="1" t="s">
        <v>149</v>
      </c>
      <c r="I12" s="1" t="s">
        <v>181</v>
      </c>
      <c r="J12" s="1" t="s">
        <v>151</v>
      </c>
      <c r="K12" s="1" t="s">
        <v>181</v>
      </c>
      <c r="L12" s="1" t="s">
        <v>181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201</v>
      </c>
      <c r="S12" s="1" t="s">
        <v>157</v>
      </c>
      <c r="T12" s="1" t="s">
        <v>158</v>
      </c>
      <c r="U12" s="1" t="s">
        <v>159</v>
      </c>
      <c r="V12" s="1" t="s">
        <v>160</v>
      </c>
    </row>
    <row r="13" s="1" customFormat="1" spans="1:22">
      <c r="A13" s="3">
        <v>21256913551</v>
      </c>
      <c r="B13" s="1" t="s">
        <v>178</v>
      </c>
      <c r="C13" s="1" t="s">
        <v>202</v>
      </c>
      <c r="D13" s="1" t="s">
        <v>203</v>
      </c>
      <c r="E13" s="1" t="s">
        <v>204</v>
      </c>
      <c r="F13" s="1" t="s">
        <v>145</v>
      </c>
      <c r="G13" s="1" t="s">
        <v>148</v>
      </c>
      <c r="H13" s="1" t="s">
        <v>149</v>
      </c>
      <c r="I13" s="1" t="s">
        <v>205</v>
      </c>
      <c r="J13" s="1" t="s">
        <v>151</v>
      </c>
      <c r="K13" s="1" t="s">
        <v>205</v>
      </c>
      <c r="L13" s="1" t="s">
        <v>205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206</v>
      </c>
      <c r="S13" s="1" t="s">
        <v>157</v>
      </c>
      <c r="T13" s="1" t="s">
        <v>158</v>
      </c>
      <c r="U13" s="1" t="s">
        <v>159</v>
      </c>
      <c r="V13" s="1" t="s">
        <v>160</v>
      </c>
    </row>
    <row r="14" s="1" customFormat="1" spans="1:22">
      <c r="A14" s="3">
        <v>21250686197</v>
      </c>
      <c r="B14" s="1" t="s">
        <v>207</v>
      </c>
      <c r="C14" s="1" t="s">
        <v>208</v>
      </c>
      <c r="D14" s="1" t="s">
        <v>209</v>
      </c>
      <c r="E14" s="1" t="s">
        <v>55</v>
      </c>
      <c r="F14" s="1" t="s">
        <v>178</v>
      </c>
      <c r="G14" s="1" t="s">
        <v>148</v>
      </c>
      <c r="H14" s="1" t="s">
        <v>149</v>
      </c>
      <c r="I14" s="1" t="s">
        <v>210</v>
      </c>
      <c r="J14" s="1" t="s">
        <v>151</v>
      </c>
      <c r="K14" s="1" t="s">
        <v>210</v>
      </c>
      <c r="L14" s="1" t="s">
        <v>210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211</v>
      </c>
      <c r="S14" s="1" t="s">
        <v>157</v>
      </c>
      <c r="T14" s="1" t="s">
        <v>158</v>
      </c>
      <c r="U14" s="1" t="s">
        <v>159</v>
      </c>
      <c r="V14" s="1" t="s">
        <v>160</v>
      </c>
    </row>
    <row r="15" s="1" customFormat="1" spans="1:22">
      <c r="A15" s="3">
        <v>999221219113934</v>
      </c>
      <c r="B15" s="1" t="s">
        <v>212</v>
      </c>
      <c r="C15" s="1" t="s">
        <v>213</v>
      </c>
      <c r="D15" s="1" t="s">
        <v>214</v>
      </c>
      <c r="E15" s="1" t="s">
        <v>50</v>
      </c>
      <c r="F15" s="1" t="s">
        <v>145</v>
      </c>
      <c r="G15" s="1" t="s">
        <v>148</v>
      </c>
      <c r="H15" s="1" t="s">
        <v>149</v>
      </c>
      <c r="I15" s="1" t="s">
        <v>215</v>
      </c>
      <c r="J15" s="1" t="s">
        <v>151</v>
      </c>
      <c r="K15" s="1" t="s">
        <v>215</v>
      </c>
      <c r="L15" s="1" t="s">
        <v>215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216</v>
      </c>
      <c r="S15" s="1" t="s">
        <v>157</v>
      </c>
      <c r="T15" s="1" t="s">
        <v>158</v>
      </c>
      <c r="U15" s="1" t="s">
        <v>159</v>
      </c>
      <c r="V15" s="1" t="s">
        <v>160</v>
      </c>
    </row>
    <row r="16" s="1" customFormat="1" spans="1:22">
      <c r="A16" s="3">
        <v>21200415142</v>
      </c>
      <c r="B16" s="1" t="s">
        <v>217</v>
      </c>
      <c r="C16" s="1" t="s">
        <v>218</v>
      </c>
      <c r="D16" s="1" t="s">
        <v>219</v>
      </c>
      <c r="E16" s="1" t="s">
        <v>220</v>
      </c>
      <c r="F16" s="1" t="s">
        <v>145</v>
      </c>
      <c r="G16" s="1" t="s">
        <v>148</v>
      </c>
      <c r="H16" s="1" t="s">
        <v>149</v>
      </c>
      <c r="I16" s="1" t="s">
        <v>221</v>
      </c>
      <c r="J16" s="1" t="s">
        <v>151</v>
      </c>
      <c r="K16" s="1" t="s">
        <v>221</v>
      </c>
      <c r="L16" s="1" t="s">
        <v>221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155</v>
      </c>
      <c r="R16" s="1" t="s">
        <v>222</v>
      </c>
      <c r="S16" s="1" t="s">
        <v>157</v>
      </c>
      <c r="T16" s="1" t="s">
        <v>158</v>
      </c>
      <c r="U16" s="1" t="s">
        <v>159</v>
      </c>
      <c r="V16" s="1" t="s">
        <v>160</v>
      </c>
    </row>
    <row r="17" s="1" customFormat="1" spans="1:22">
      <c r="A17" s="3">
        <v>21257078085</v>
      </c>
      <c r="B17" s="1" t="s">
        <v>178</v>
      </c>
      <c r="C17" s="1" t="s">
        <v>223</v>
      </c>
      <c r="D17" s="1" t="s">
        <v>224</v>
      </c>
      <c r="E17" s="1" t="s">
        <v>65</v>
      </c>
      <c r="F17" s="1" t="s">
        <v>178</v>
      </c>
      <c r="G17" s="1" t="s">
        <v>148</v>
      </c>
      <c r="H17" s="1" t="s">
        <v>149</v>
      </c>
      <c r="I17" s="1" t="s">
        <v>225</v>
      </c>
      <c r="J17" s="1" t="s">
        <v>151</v>
      </c>
      <c r="K17" s="1" t="s">
        <v>225</v>
      </c>
      <c r="L17" s="1" t="s">
        <v>225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155</v>
      </c>
      <c r="R17" s="1" t="s">
        <v>226</v>
      </c>
      <c r="S17" s="1" t="s">
        <v>157</v>
      </c>
      <c r="T17" s="1" t="s">
        <v>158</v>
      </c>
      <c r="U17" s="1" t="s">
        <v>159</v>
      </c>
      <c r="V17" s="1" t="s">
        <v>160</v>
      </c>
    </row>
    <row r="18" s="1" customFormat="1" spans="1:22">
      <c r="A18" s="3">
        <v>999221061454652</v>
      </c>
      <c r="B18" s="1" t="s">
        <v>227</v>
      </c>
      <c r="C18" s="1" t="s">
        <v>228</v>
      </c>
      <c r="D18" s="1" t="s">
        <v>229</v>
      </c>
      <c r="E18" s="1" t="s">
        <v>31</v>
      </c>
      <c r="F18" s="1" t="s">
        <v>178</v>
      </c>
      <c r="G18" s="1" t="s">
        <v>148</v>
      </c>
      <c r="H18" s="1" t="s">
        <v>149</v>
      </c>
      <c r="I18" s="1" t="s">
        <v>230</v>
      </c>
      <c r="J18" s="1" t="s">
        <v>151</v>
      </c>
      <c r="K18" s="1" t="s">
        <v>230</v>
      </c>
      <c r="L18" s="1" t="s">
        <v>230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155</v>
      </c>
      <c r="R18" s="1" t="s">
        <v>231</v>
      </c>
      <c r="S18" s="1" t="s">
        <v>157</v>
      </c>
      <c r="T18" s="1" t="s">
        <v>158</v>
      </c>
      <c r="U18" s="1" t="s">
        <v>159</v>
      </c>
      <c r="V18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2022-10-18T01:41:30Z</dcterms:created>
  <dcterms:modified xsi:type="dcterms:W3CDTF">2022-10-18T01:47:11Z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5C75F2A2B693431983CB1B4C521262E4</vt:lpwstr>
  </property>
  <property fmtid="{D5CDD505-2E9C-101B-9397-08002B2CF9AE}" pid="3" name="KSOProductBuildVer">
    <vt:lpwstr>2052-11.1.0.12598</vt:lpwstr>
  </property>
</Properties>
</file>