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<sst xmlns="http://schemas.openxmlformats.org/spreadsheetml/2006/main" count="422" uniqueCount="198">
  <si>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</si>
  <si>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</si>
  <si>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</si>
  <si>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</si>
  <si>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</si>
  <si>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</si>
  <si>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</si>
  <si>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</si>
  <si>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</si>
  <si>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</si>
  <si>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</si>
  <si>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</si>
  <si>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</si>
  <si>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</si>
  <si>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</si>
  <si>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</si>
  <si>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</si>
  <si>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</si>
  <si>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</si>
  <si>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</si>
  <si>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</si>
  <si>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</si>
  <si>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</si>
  <si>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</si>
  <si>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</si>
  <si>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18576189653	</t>
  </si>
  <si>
    <t>Ctrip</t>
  </si>
  <si>
    <t>正常</t>
  </si>
  <si>
    <t>[肯辛顿-切尔西区]伦勃朗酒店(The Rembrandt)(37207737)</t>
  </si>
  <si>
    <t>经典双人房&lt;不退款&gt;&lt;2人入住&gt;</t>
  </si>
  <si>
    <t>USD</t>
  </si>
  <si>
    <t>Jamieson/Andrew</t>
  </si>
  <si>
    <t>CA5326221018USD</t>
  </si>
  <si>
    <t>未提现</t>
  </si>
  <si>
    <t>携程开票</t>
  </si>
  <si>
    <t xml:space="preserve">	</t>
  </si>
  <si>
    <t xml:space="preserve">18753594476	</t>
  </si>
  <si>
    <t>[首尔]精选典藏酒店(Handpicked Hotel &amp; Collections)(44796724)</t>
  </si>
  <si>
    <t>公寓豪华双床房&lt;不退款&gt;&lt;2人入住&gt;</t>
  </si>
  <si>
    <t>SHIN/MINJUNG</t>
  </si>
  <si>
    <t xml:space="preserve">2655369	</t>
  </si>
  <si>
    <t xml:space="preserve">acknowledge	</t>
  </si>
  <si>
    <t xml:space="preserve">21105170666	</t>
  </si>
  <si>
    <t>[旧金山]旧金山嘉蘭酒店(Grant Plaza Hotel)(37207281)</t>
  </si>
  <si>
    <t>标准双人房&lt;2人入住&gt;&lt;不退款&gt;</t>
  </si>
  <si>
    <t>Lee/Angela</t>
  </si>
  <si>
    <t xml:space="preserve">2701148	</t>
  </si>
  <si>
    <t xml:space="preserve">EXP-2015576326	</t>
  </si>
  <si>
    <t xml:space="preserve">21374694195	</t>
  </si>
  <si>
    <t>[清迈]茶拉6号酒店 (SHA Plus +)(Chala Number 6 (SHA Plus +))(40721627)</t>
  </si>
  <si>
    <t>豪华房&lt;2人入住&gt;&lt;不退款&gt;</t>
  </si>
  <si>
    <t>songtis/natchaphol,songtis/natchaphol</t>
  </si>
  <si>
    <t xml:space="preserve">2732689	</t>
  </si>
  <si>
    <t xml:space="preserve">24841	</t>
  </si>
  <si>
    <t xml:space="preserve">21411496493	</t>
  </si>
  <si>
    <t>[普吉岛]客莱福巴东普吉岛酒店 (SHA Extra Plus)(Hotel Clover Patong Phuket (SHA Extra Plus))(42365633)</t>
  </si>
  <si>
    <t>豪华房(按摩浴缸）&lt;2人入住&gt;&lt;不退款&gt;</t>
  </si>
  <si>
    <t>Elahy/Danusch,Elahy/Danusch</t>
  </si>
  <si>
    <t xml:space="preserve">2733923	</t>
  </si>
  <si>
    <t>取消</t>
  </si>
  <si>
    <t xml:space="preserve">21426040039	</t>
  </si>
  <si>
    <t>[芭堤雅]芭堤雅SN优佳酒店 (SHA Plus+)(SN Plus Hotel - SHA Plus)(37196083)</t>
  </si>
  <si>
    <t>高级双床房&lt;2人入住&gt;&lt;不退款&gt;</t>
  </si>
  <si>
    <t>LI/Qingcheng,LI/Qingcheng</t>
  </si>
  <si>
    <t xml:space="preserve">91722	</t>
  </si>
  <si>
    <t xml:space="preserve">21426198700	</t>
  </si>
  <si>
    <t>[曼谷]曼谷科伦酒店 (SHA Plus+)(Column Bangkok Hotel (SHA Plus+))(37209596)</t>
  </si>
  <si>
    <t>行政一室房&lt;2人入住&gt;&lt;不退款&gt;</t>
  </si>
  <si>
    <t>watt/cynthia,watt/cynthia</t>
  </si>
  <si>
    <t xml:space="preserve">109412	</t>
  </si>
  <si>
    <t xml:space="preserve">21432409381	</t>
  </si>
  <si>
    <t>Charles Spaethe/Anthony,Charles Spaethe/Anthony,Charles Spaethe/Anthony</t>
  </si>
  <si>
    <t xml:space="preserve">2736513	</t>
  </si>
  <si>
    <t xml:space="preserve">24893	</t>
  </si>
  <si>
    <t xml:space="preserve">21433472986	</t>
  </si>
  <si>
    <t>[瓜拉龙运]登嘉楼丹绒佳拉月之影度假村- 全球奢华精品酒店(Tanjong Jara Resort - Small Luxury Hotels of the World)(44793446)</t>
  </si>
  <si>
    <t>司兰碧房&lt;2人入住&gt;&lt;不退款&gt;</t>
  </si>
  <si>
    <t>LOW/JAMES,LOH/CHIA YEE</t>
  </si>
  <si>
    <t xml:space="preserve">2736654	</t>
  </si>
  <si>
    <t xml:space="preserve">163829615	</t>
  </si>
  <si>
    <t xml:space="preserve">21436534569	</t>
  </si>
  <si>
    <t>[普吉岛]普吉岛乐古浪悦椿度假村(SHA Plus+)(Angsana Laguna Phuket(SHA Plus+))(44800325)</t>
  </si>
  <si>
    <t>拉古纳客房&lt;2人入住&gt;&lt;不退款&gt;&lt;早餐&gt;</t>
  </si>
  <si>
    <t>J Hathiramani/Kavi</t>
  </si>
  <si>
    <t xml:space="preserve">1110250	</t>
  </si>
  <si>
    <t xml:space="preserve">21436585480	</t>
  </si>
  <si>
    <t>[吉隆坡]铂尔曼吉隆坡城市中心大酒店(Pullman Kuala Lumpur City Centre Hotel &amp; Residences)(40721671)</t>
  </si>
  <si>
    <t>一卧公寓&lt;2人入住&gt;&lt;不退款&gt;</t>
  </si>
  <si>
    <t>ALI/OSAMA KHALID</t>
  </si>
  <si>
    <t xml:space="preserve">2737157	</t>
  </si>
  <si>
    <t xml:space="preserve">875819	</t>
  </si>
  <si>
    <t>，</t>
  </si>
  <si>
    <t>A221018102805481</t>
  </si>
  <si>
    <t>A221018102852481</t>
  </si>
  <si>
    <t>USD / HKD 当前参考汇率: 7.84964</t>
  </si>
  <si>
    <t>总计： 2018 USD/
15840.57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</si>
  <si>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</si>
  <si>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</si>
  <si>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</si>
  <si>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</si>
  <si>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</si>
  <si>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</si>
  <si>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</si>
  <si>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</si>
  <si>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</si>
  <si>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</si>
  <si>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</si>
  <si>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</si>
  <si>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</si>
  <si>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</si>
  <si>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</si>
  <si>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</si>
  <si>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</si>
  <si>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</si>
  <si>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</si>
  <si>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2022-10-13</t>
  </si>
  <si>
    <t>2737157</t>
  </si>
  <si>
    <t>铂尔曼吉隆坡城市中心大酒店</t>
  </si>
  <si>
    <t>ALI OSAMA KHALID</t>
  </si>
  <si>
    <t>2022-10-14</t>
  </si>
  <si>
    <t>2022-10-15</t>
  </si>
  <si>
    <t>退房日周结</t>
  </si>
  <si>
    <t>574.86</t>
  </si>
  <si>
    <t>80.00</t>
  </si>
  <si>
    <t>0</t>
  </si>
  <si>
    <t>0.00</t>
  </si>
  <si>
    <t>携程盛景国际直连</t>
  </si>
  <si>
    <t>01.010677</t>
  </si>
  <si>
    <t>2022-10-13 10:12:18</t>
  </si>
  <si>
    <t>否</t>
  </si>
  <si>
    <t>汇智国际旅游发展有限公司</t>
  </si>
  <si>
    <t>直采</t>
  </si>
  <si>
    <t>马来西亚</t>
  </si>
  <si>
    <t>2737140</t>
  </si>
  <si>
    <t>普吉岛乐古浪悦椿度假村(SHA Plus+)</t>
  </si>
  <si>
    <t>J Hathiramani Kavi</t>
  </si>
  <si>
    <t>1006.01</t>
  </si>
  <si>
    <t>140.00</t>
  </si>
  <si>
    <t>-139</t>
  </si>
  <si>
    <t>-1006</t>
  </si>
  <si>
    <t>2022-10-13 09:01:39</t>
  </si>
  <si>
    <t>泰国</t>
  </si>
  <si>
    <t>2022-10-12</t>
  </si>
  <si>
    <t>2736654</t>
  </si>
  <si>
    <t>月之影度假村</t>
  </si>
  <si>
    <t>LOW JAMES,LOH CHIA YEE</t>
  </si>
  <si>
    <t>2529.40</t>
  </si>
  <si>
    <t>352.00</t>
  </si>
  <si>
    <t>2022-10-13 10:18:09</t>
  </si>
  <si>
    <t>2736513</t>
  </si>
  <si>
    <t>茶拉6号酒店 (SHA Plus +)</t>
  </si>
  <si>
    <t>Charles Spaethe Anthony,Charles Spaethe Anthony,Charles Spaethe Anthony</t>
  </si>
  <si>
    <t>2615.63</t>
  </si>
  <si>
    <t>364.00</t>
  </si>
  <si>
    <t>2022-10-12 17:44:02</t>
  </si>
  <si>
    <t>2735709</t>
  </si>
  <si>
    <t>科伦曼谷酒店</t>
  </si>
  <si>
    <t>watt cynthia,watt cynthia</t>
  </si>
  <si>
    <t>1336.56</t>
  </si>
  <si>
    <t>186.00</t>
  </si>
  <si>
    <t>2022-10-12 08:57:37</t>
  </si>
  <si>
    <t>2735662</t>
  </si>
  <si>
    <t>芭堤雅SN优佳酒店 (SHA 认证)</t>
  </si>
  <si>
    <t>LI Qingcheng,LI Qingcheng</t>
  </si>
  <si>
    <t>358.64</t>
  </si>
  <si>
    <t>50.00</t>
  </si>
  <si>
    <t>2022-10-12 09:25:43</t>
  </si>
  <si>
    <t>2022-10-10</t>
  </si>
  <si>
    <t>2732689</t>
  </si>
  <si>
    <t>songtis natchaphol,songtis natchaphol</t>
  </si>
  <si>
    <t>1968.35</t>
  </si>
  <si>
    <t>276.00</t>
  </si>
  <si>
    <t>2022-10-10 08:46:59</t>
  </si>
  <si>
    <t>2022-09-21</t>
  </si>
  <si>
    <t>2701148</t>
  </si>
  <si>
    <t>旧金山嘉蘭酒店</t>
  </si>
  <si>
    <t>Lee Angela</t>
  </si>
  <si>
    <t>2469.46</t>
  </si>
  <si>
    <t>351.00</t>
  </si>
  <si>
    <t>2022-09-21 07:00:43</t>
  </si>
  <si>
    <t>直连</t>
  </si>
  <si>
    <t>美国</t>
  </si>
  <si>
    <t>2022-08-14</t>
  </si>
  <si>
    <t>2655369</t>
  </si>
  <si>
    <t>精选典藏酒店</t>
  </si>
  <si>
    <t>SHIN MINJUNG</t>
  </si>
  <si>
    <t>662.36</t>
  </si>
  <si>
    <t>98.00</t>
  </si>
  <si>
    <t>2022-08-14 23:58:26</t>
  </si>
  <si>
    <t>韩国</t>
  </si>
  <si>
    <t>2022-07-31</t>
  </si>
  <si>
    <t>2639148</t>
  </si>
  <si>
    <t>伦勃朗酒店</t>
  </si>
  <si>
    <t>Jamieson Andrew</t>
  </si>
  <si>
    <t>1764.59</t>
  </si>
  <si>
    <t>261.00</t>
  </si>
  <si>
    <t>2022-07-31 14:32:41</t>
  </si>
  <si>
    <t>英国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</si>
</sst>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12</xdr:col>
      <xdr:colOff>76200</xdr:colOff>
      <xdr:row>58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8991600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44848</v>
      </c>
      <c r="G2" s="6">
        <v>44849</v>
      </c>
      <c r="H2" s="4">
        <v>1</v>
      </c>
      <c r="I2" s="4">
        <v>1</v>
      </c>
      <c r="J2" s="4">
        <v>1</v>
      </c>
      <c r="K2" s="4" t="s">
        <v>30</v>
      </c>
      <c r="L2" s="4">
        <v>261</v>
      </c>
      <c r="M2" s="4">
        <v>261</v>
      </c>
      <c r="N2" s="4" t="s">
        <v>31</v>
      </c>
      <c r="O2" s="4" t="s">
        <v>32</v>
      </c>
      <c r="P2" s="4" t="s">
        <v>33</v>
      </c>
      <c r="Q2" s="4">
        <v>0</v>
      </c>
      <c r="R2" s="7">
        <v>44773</v>
      </c>
      <c r="S2" s="6">
        <v>44852</v>
      </c>
      <c r="T2" s="4" t="s">
        <v>34</v>
      </c>
      <c r="U2" s="4">
        <v>261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44848</v>
      </c>
      <c r="G3" s="6">
        <v>44849</v>
      </c>
      <c r="H3" s="4">
        <v>1</v>
      </c>
      <c r="I3" s="4">
        <v>1</v>
      </c>
      <c r="J3" s="4">
        <v>1</v>
      </c>
      <c r="K3" s="4" t="s">
        <v>30</v>
      </c>
      <c r="L3" s="4">
        <v>98</v>
      </c>
      <c r="M3" s="4">
        <v>98</v>
      </c>
      <c r="N3" s="4" t="s">
        <v>39</v>
      </c>
      <c r="O3" s="4" t="s">
        <v>32</v>
      </c>
      <c r="P3" s="4" t="s">
        <v>33</v>
      </c>
      <c r="Q3" s="4">
        <v>0</v>
      </c>
      <c r="R3" s="7">
        <v>44787</v>
      </c>
      <c r="S3" s="6">
        <v>44852</v>
      </c>
      <c r="T3" s="4" t="s">
        <v>34</v>
      </c>
      <c r="U3" s="4">
        <v>98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44846</v>
      </c>
      <c r="G4" s="6">
        <v>44849</v>
      </c>
      <c r="H4" s="4">
        <v>1</v>
      </c>
      <c r="I4" s="4">
        <v>3</v>
      </c>
      <c r="J4" s="4">
        <v>3</v>
      </c>
      <c r="K4" s="4" t="s">
        <v>30</v>
      </c>
      <c r="L4" s="4">
        <v>351</v>
      </c>
      <c r="M4" s="4">
        <v>351</v>
      </c>
      <c r="N4" s="4" t="s">
        <v>45</v>
      </c>
      <c r="O4" s="4" t="s">
        <v>32</v>
      </c>
      <c r="P4" s="4" t="s">
        <v>33</v>
      </c>
      <c r="Q4" s="4">
        <v>0</v>
      </c>
      <c r="R4" s="7">
        <v>44825</v>
      </c>
      <c r="S4" s="6">
        <v>44852</v>
      </c>
      <c r="T4" s="4" t="s">
        <v>34</v>
      </c>
      <c r="U4" s="4">
        <v>351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44846</v>
      </c>
      <c r="G5" s="6">
        <v>44849</v>
      </c>
      <c r="H5" s="4">
        <v>1</v>
      </c>
      <c r="I5" s="4">
        <v>3</v>
      </c>
      <c r="J5" s="4">
        <v>3</v>
      </c>
      <c r="K5" s="4" t="s">
        <v>30</v>
      </c>
      <c r="L5" s="4">
        <v>276</v>
      </c>
      <c r="M5" s="4">
        <v>276</v>
      </c>
      <c r="N5" s="4" t="s">
        <v>51</v>
      </c>
      <c r="O5" s="4" t="s">
        <v>32</v>
      </c>
      <c r="P5" s="4" t="s">
        <v>33</v>
      </c>
      <c r="Q5" s="4">
        <v>0</v>
      </c>
      <c r="R5" s="7">
        <v>44844</v>
      </c>
      <c r="S5" s="6">
        <v>44852</v>
      </c>
      <c r="T5" s="4" t="s">
        <v>34</v>
      </c>
      <c r="U5" s="4">
        <v>276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44845</v>
      </c>
      <c r="G6" s="6">
        <v>44849</v>
      </c>
      <c r="H6" s="4">
        <v>1</v>
      </c>
      <c r="I6" s="4">
        <v>4</v>
      </c>
      <c r="J6" s="4">
        <v>4</v>
      </c>
      <c r="K6" s="4" t="s">
        <v>30</v>
      </c>
      <c r="L6" s="4">
        <v>264</v>
      </c>
      <c r="M6" s="4">
        <v>264</v>
      </c>
      <c r="N6" s="4" t="s">
        <v>57</v>
      </c>
      <c r="O6" s="4" t="s">
        <v>32</v>
      </c>
      <c r="P6" s="4" t="s">
        <v>33</v>
      </c>
      <c r="Q6" s="4">
        <v>0</v>
      </c>
      <c r="R6" s="7">
        <v>44844</v>
      </c>
      <c r="S6" s="6">
        <v>44852</v>
      </c>
      <c r="T6" s="4" t="s">
        <v>34</v>
      </c>
      <c r="U6" s="4">
        <v>264</v>
      </c>
      <c r="V6" s="4">
        <v>0</v>
      </c>
      <c r="W6" s="4">
        <v>0</v>
      </c>
      <c r="X6" s="4" t="s">
        <v>58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59</v>
      </c>
      <c r="D7" s="4" t="s">
        <v>55</v>
      </c>
      <c r="E7" s="4" t="s">
        <v>56</v>
      </c>
      <c r="F7" s="6">
        <v>44845</v>
      </c>
      <c r="G7" s="6">
        <v>44849</v>
      </c>
      <c r="H7" s="4">
        <v>1</v>
      </c>
      <c r="I7" s="4">
        <v>4</v>
      </c>
      <c r="J7" s="4">
        <v>4</v>
      </c>
      <c r="K7" s="4" t="s">
        <v>30</v>
      </c>
      <c r="L7" s="4">
        <v>-264</v>
      </c>
      <c r="M7" s="4">
        <v>-264</v>
      </c>
      <c r="N7" s="4" t="s">
        <v>57</v>
      </c>
      <c r="O7" s="4" t="s">
        <v>32</v>
      </c>
      <c r="P7" s="4" t="s">
        <v>33</v>
      </c>
      <c r="Q7" s="4">
        <v>0</v>
      </c>
      <c r="R7" s="7">
        <v>44844</v>
      </c>
      <c r="S7" s="6">
        <v>44852</v>
      </c>
      <c r="T7" s="4" t="s">
        <v>34</v>
      </c>
      <c r="U7" s="4">
        <v>-264</v>
      </c>
      <c r="V7" s="4">
        <v>0</v>
      </c>
      <c r="W7" s="4">
        <v>0</v>
      </c>
      <c r="X7" s="4" t="s">
        <v>58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44847</v>
      </c>
      <c r="G8" s="6">
        <v>44849</v>
      </c>
      <c r="H8" s="4">
        <v>1</v>
      </c>
      <c r="I8" s="4">
        <v>2</v>
      </c>
      <c r="J8" s="4">
        <v>2</v>
      </c>
      <c r="K8" s="4" t="s">
        <v>30</v>
      </c>
      <c r="L8" s="4">
        <v>50</v>
      </c>
      <c r="M8" s="4">
        <v>50</v>
      </c>
      <c r="N8" s="4" t="s">
        <v>63</v>
      </c>
      <c r="O8" s="4" t="s">
        <v>32</v>
      </c>
      <c r="P8" s="4" t="s">
        <v>33</v>
      </c>
      <c r="Q8" s="4">
        <v>0</v>
      </c>
      <c r="R8" s="7">
        <v>44846</v>
      </c>
      <c r="S8" s="6">
        <v>44852</v>
      </c>
      <c r="T8" s="4" t="s">
        <v>34</v>
      </c>
      <c r="U8" s="4">
        <v>50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44846</v>
      </c>
      <c r="G9" s="6">
        <v>44849</v>
      </c>
      <c r="H9" s="4">
        <v>1</v>
      </c>
      <c r="I9" s="4">
        <v>3</v>
      </c>
      <c r="J9" s="4">
        <v>3</v>
      </c>
      <c r="K9" s="4" t="s">
        <v>30</v>
      </c>
      <c r="L9" s="4">
        <v>186</v>
      </c>
      <c r="M9" s="4">
        <v>186</v>
      </c>
      <c r="N9" s="4" t="s">
        <v>68</v>
      </c>
      <c r="O9" s="4" t="s">
        <v>32</v>
      </c>
      <c r="P9" s="4" t="s">
        <v>33</v>
      </c>
      <c r="Q9" s="4">
        <v>0</v>
      </c>
      <c r="R9" s="7">
        <v>44846</v>
      </c>
      <c r="S9" s="6">
        <v>44852</v>
      </c>
      <c r="T9" s="4" t="s">
        <v>34</v>
      </c>
      <c r="U9" s="4">
        <v>186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49</v>
      </c>
      <c r="E10" s="4" t="s">
        <v>50</v>
      </c>
      <c r="F10" s="6">
        <v>44847</v>
      </c>
      <c r="G10" s="6">
        <v>44849</v>
      </c>
      <c r="H10" s="4">
        <v>2</v>
      </c>
      <c r="I10" s="4">
        <v>2</v>
      </c>
      <c r="J10" s="4">
        <v>4</v>
      </c>
      <c r="K10" s="4" t="s">
        <v>30</v>
      </c>
      <c r="L10" s="4">
        <v>364</v>
      </c>
      <c r="M10" s="4">
        <v>364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44846</v>
      </c>
      <c r="S10" s="6">
        <v>44852</v>
      </c>
      <c r="T10" s="4" t="s">
        <v>34</v>
      </c>
      <c r="U10" s="4">
        <v>364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44847</v>
      </c>
      <c r="G11" s="6">
        <v>44849</v>
      </c>
      <c r="H11" s="4">
        <v>1</v>
      </c>
      <c r="I11" s="4">
        <v>2</v>
      </c>
      <c r="J11" s="4">
        <v>2</v>
      </c>
      <c r="K11" s="4" t="s">
        <v>30</v>
      </c>
      <c r="L11" s="4">
        <v>352</v>
      </c>
      <c r="M11" s="4">
        <v>352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44846</v>
      </c>
      <c r="S11" s="6">
        <v>44852</v>
      </c>
      <c r="T11" s="4" t="s">
        <v>34</v>
      </c>
      <c r="U11" s="4">
        <v>352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44847</v>
      </c>
      <c r="G12" s="6">
        <v>44849</v>
      </c>
      <c r="H12" s="4">
        <v>1</v>
      </c>
      <c r="I12" s="4">
        <v>2</v>
      </c>
      <c r="J12" s="4">
        <v>2</v>
      </c>
      <c r="K12" s="4" t="s">
        <v>30</v>
      </c>
      <c r="L12" s="4">
        <v>140</v>
      </c>
      <c r="M12" s="4">
        <v>140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44847</v>
      </c>
      <c r="S12" s="6">
        <v>44852</v>
      </c>
      <c r="T12" s="4" t="s">
        <v>34</v>
      </c>
      <c r="U12" s="4">
        <v>140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44848</v>
      </c>
      <c r="G13" s="6">
        <v>44849</v>
      </c>
      <c r="H13" s="4">
        <v>1</v>
      </c>
      <c r="I13" s="4">
        <v>1</v>
      </c>
      <c r="J13" s="4">
        <v>1</v>
      </c>
      <c r="K13" s="4" t="s">
        <v>30</v>
      </c>
      <c r="L13" s="4">
        <v>80</v>
      </c>
      <c r="M13" s="4">
        <v>80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44847</v>
      </c>
      <c r="S13" s="6">
        <v>44852</v>
      </c>
      <c r="T13" s="4" t="s">
        <v>34</v>
      </c>
      <c r="U13" s="4">
        <v>80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80</v>
      </c>
      <c r="B14" s="4" t="s">
        <v>26</v>
      </c>
      <c r="C14" s="4" t="s">
        <v>59</v>
      </c>
      <c r="D14" s="4" t="s">
        <v>81</v>
      </c>
      <c r="E14" s="4" t="s">
        <v>82</v>
      </c>
      <c r="F14" s="6">
        <v>44847</v>
      </c>
      <c r="G14" s="6">
        <v>44849</v>
      </c>
      <c r="H14" s="4">
        <v>1</v>
      </c>
      <c r="I14" s="4">
        <v>2</v>
      </c>
      <c r="J14" s="4">
        <v>2</v>
      </c>
      <c r="K14" s="4" t="s">
        <v>30</v>
      </c>
      <c r="L14" s="4">
        <v>-140</v>
      </c>
      <c r="M14" s="4">
        <v>-140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44847</v>
      </c>
      <c r="S14" s="6">
        <v>44852</v>
      </c>
      <c r="T14" s="4" t="s">
        <v>34</v>
      </c>
      <c r="U14" s="4">
        <v>-140</v>
      </c>
      <c r="V14" s="4">
        <v>0</v>
      </c>
      <c r="W14" s="4">
        <v>0</v>
      </c>
      <c r="X14" s="4" t="s">
        <v>35</v>
      </c>
      <c r="Y14" s="4" t="s">
        <v>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H20" sqref="H20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spans="1:9">
      <c r="A2" s="5">
        <v>18576189653</v>
      </c>
      <c r="B2" s="6">
        <v>44848</v>
      </c>
      <c r="C2" s="6">
        <v>44849</v>
      </c>
      <c r="D2" s="4">
        <v>261</v>
      </c>
      <c r="E2" s="4" t="str">
        <f>VLOOKUP(A2,HOP!A:L,12,0)</f>
        <v>261.00</v>
      </c>
      <c r="F2" s="4" t="str">
        <f>VLOOKUP(A2,HOP!A:C,3,0)</f>
        <v>2639148</v>
      </c>
      <c r="G2" s="4">
        <f>D2-E2</f>
        <v>0</v>
      </c>
      <c r="H2" s="4" t="str">
        <f>$H$1&amp;F2</f>
        <v>，2639148</v>
      </c>
      <c r="I2" s="4" t="str">
        <f>VLOOKUP(A2,HOP!A:U,21,0)</f>
        <v>直连</v>
      </c>
    </row>
    <row r="3" s="4" customFormat="1" spans="1:9">
      <c r="A3" s="5">
        <v>18753594476</v>
      </c>
      <c r="B3" s="6">
        <v>44848</v>
      </c>
      <c r="C3" s="6">
        <v>44849</v>
      </c>
      <c r="D3" s="4">
        <v>98</v>
      </c>
      <c r="E3" s="4" t="str">
        <f>VLOOKUP(A3,HOP!A:L,12,0)</f>
        <v>98.00</v>
      </c>
      <c r="F3" s="4" t="str">
        <f>VLOOKUP(A3,HOP!A:C,3,0)</f>
        <v>2655369</v>
      </c>
      <c r="G3" s="4">
        <f t="shared" ref="G3:G12" si="0">D3-E3</f>
        <v>0</v>
      </c>
      <c r="H3" s="4" t="str">
        <f t="shared" ref="H3:H12" si="1">$H$1&amp;F3</f>
        <v>，2655369</v>
      </c>
      <c r="I3" s="4" t="str">
        <f>VLOOKUP(A3,HOP!A:U,21,0)</f>
        <v>直连</v>
      </c>
    </row>
    <row r="4" s="4" customFormat="1" spans="1:9">
      <c r="A4" s="5">
        <v>21105170666</v>
      </c>
      <c r="B4" s="6">
        <v>44846</v>
      </c>
      <c r="C4" s="6">
        <v>44849</v>
      </c>
      <c r="D4" s="4">
        <v>351</v>
      </c>
      <c r="E4" s="4" t="str">
        <f>VLOOKUP(A4,HOP!A:L,12,0)</f>
        <v>351.00</v>
      </c>
      <c r="F4" s="4" t="str">
        <f>VLOOKUP(A4,HOP!A:C,3,0)</f>
        <v>2701148</v>
      </c>
      <c r="G4" s="4">
        <f t="shared" si="0"/>
        <v>0</v>
      </c>
      <c r="H4" s="4" t="str">
        <f t="shared" si="1"/>
        <v>，2701148</v>
      </c>
      <c r="I4" s="4" t="str">
        <f>VLOOKUP(A4,HOP!A:U,21,0)</f>
        <v>直连</v>
      </c>
    </row>
    <row r="5" s="4" customFormat="1" spans="1:9">
      <c r="A5" s="5">
        <v>21374694195</v>
      </c>
      <c r="B5" s="6">
        <v>44846</v>
      </c>
      <c r="C5" s="6">
        <v>44849</v>
      </c>
      <c r="D5" s="4">
        <v>276</v>
      </c>
      <c r="E5" s="4" t="str">
        <f>VLOOKUP(A5,HOP!A:L,12,0)</f>
        <v>276.00</v>
      </c>
      <c r="F5" s="4" t="str">
        <f>VLOOKUP(A5,HOP!A:C,3,0)</f>
        <v>2732689</v>
      </c>
      <c r="G5" s="4">
        <f t="shared" si="0"/>
        <v>0</v>
      </c>
      <c r="H5" s="4" t="str">
        <f t="shared" si="1"/>
        <v>，2732689</v>
      </c>
      <c r="I5" s="4" t="str">
        <f>VLOOKUP(A5,HOP!A:U,21,0)</f>
        <v>直采</v>
      </c>
    </row>
    <row r="6" s="4" customFormat="1" hidden="1" spans="1:9">
      <c r="A6" s="5">
        <v>21411496493</v>
      </c>
      <c r="B6" s="6">
        <v>44845</v>
      </c>
      <c r="C6" s="6">
        <v>44849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21426040039</v>
      </c>
      <c r="B7" s="6">
        <v>44847</v>
      </c>
      <c r="C7" s="6">
        <v>44849</v>
      </c>
      <c r="D7" s="4">
        <v>50</v>
      </c>
      <c r="E7" s="4" t="str">
        <f>VLOOKUP(A7,HOP!A:L,12,0)</f>
        <v>50.00</v>
      </c>
      <c r="F7" s="4" t="str">
        <f>VLOOKUP(A7,HOP!A:C,3,0)</f>
        <v>2735662</v>
      </c>
      <c r="G7" s="4">
        <f t="shared" si="0"/>
        <v>0</v>
      </c>
      <c r="H7" s="4" t="str">
        <f t="shared" si="1"/>
        <v>，2735662</v>
      </c>
      <c r="I7" s="4" t="str">
        <f>VLOOKUP(A7,HOP!A:U,21,0)</f>
        <v>直采</v>
      </c>
    </row>
    <row r="8" s="4" customFormat="1" spans="1:9">
      <c r="A8" s="5">
        <v>21426198700</v>
      </c>
      <c r="B8" s="6">
        <v>44846</v>
      </c>
      <c r="C8" s="6">
        <v>44849</v>
      </c>
      <c r="D8" s="4">
        <v>186</v>
      </c>
      <c r="E8" s="4" t="str">
        <f>VLOOKUP(A8,HOP!A:L,12,0)</f>
        <v>186.00</v>
      </c>
      <c r="F8" s="4" t="str">
        <f>VLOOKUP(A8,HOP!A:C,3,0)</f>
        <v>2735709</v>
      </c>
      <c r="G8" s="4">
        <f t="shared" si="0"/>
        <v>0</v>
      </c>
      <c r="H8" s="4" t="str">
        <f t="shared" si="1"/>
        <v>，2735709</v>
      </c>
      <c r="I8" s="4" t="str">
        <f>VLOOKUP(A8,HOP!A:U,21,0)</f>
        <v>直采</v>
      </c>
    </row>
    <row r="9" s="4" customFormat="1" spans="1:9">
      <c r="A9" s="5">
        <v>21432409381</v>
      </c>
      <c r="B9" s="6">
        <v>44847</v>
      </c>
      <c r="C9" s="6">
        <v>44849</v>
      </c>
      <c r="D9" s="4">
        <v>364</v>
      </c>
      <c r="E9" s="4" t="str">
        <f>VLOOKUP(A9,HOP!A:L,12,0)</f>
        <v>364.00</v>
      </c>
      <c r="F9" s="4" t="str">
        <f>VLOOKUP(A9,HOP!A:C,3,0)</f>
        <v>2736513</v>
      </c>
      <c r="G9" s="4">
        <f t="shared" si="0"/>
        <v>0</v>
      </c>
      <c r="H9" s="4" t="str">
        <f t="shared" si="1"/>
        <v>，2736513</v>
      </c>
      <c r="I9" s="4" t="str">
        <f>VLOOKUP(A9,HOP!A:U,21,0)</f>
        <v>直采</v>
      </c>
    </row>
    <row r="10" s="4" customFormat="1" spans="1:9">
      <c r="A10" s="5">
        <v>21433472986</v>
      </c>
      <c r="B10" s="6">
        <v>44847</v>
      </c>
      <c r="C10" s="6">
        <v>44849</v>
      </c>
      <c r="D10" s="4">
        <v>352</v>
      </c>
      <c r="E10" s="4" t="str">
        <f>VLOOKUP(A10,HOP!A:L,12,0)</f>
        <v>352.00</v>
      </c>
      <c r="F10" s="4" t="str">
        <f>VLOOKUP(A10,HOP!A:C,3,0)</f>
        <v>2736654</v>
      </c>
      <c r="G10" s="4">
        <f t="shared" si="0"/>
        <v>0</v>
      </c>
      <c r="H10" s="4" t="str">
        <f t="shared" si="1"/>
        <v>，2736654</v>
      </c>
      <c r="I10" s="4" t="str">
        <f>VLOOKUP(A10,HOP!A:U,21,0)</f>
        <v>直采</v>
      </c>
    </row>
    <row r="11" s="4" customFormat="1" hidden="1" spans="1:9">
      <c r="A11" s="5">
        <v>21436534569</v>
      </c>
      <c r="B11" s="6">
        <v>44847</v>
      </c>
      <c r="C11" s="6">
        <v>44849</v>
      </c>
      <c r="D11" s="4">
        <v>0</v>
      </c>
      <c r="E11" s="4" t="str">
        <f>VLOOKUP(A11,HOP!A:L,12,0)</f>
        <v>0.00</v>
      </c>
      <c r="F11" s="4" t="str">
        <f>VLOOKUP(A11,HOP!A:C,3,0)</f>
        <v>2737140</v>
      </c>
      <c r="G11" s="4">
        <f t="shared" si="0"/>
        <v>0</v>
      </c>
      <c r="H11" s="4" t="str">
        <f t="shared" si="1"/>
        <v>，2737140</v>
      </c>
      <c r="I11" s="4" t="str">
        <f>VLOOKUP(A11,HOP!A:U,21,0)</f>
        <v>直采</v>
      </c>
    </row>
    <row r="12" s="4" customFormat="1" spans="1:9">
      <c r="A12" s="5">
        <v>21436585480</v>
      </c>
      <c r="B12" s="6">
        <v>44848</v>
      </c>
      <c r="C12" s="6">
        <v>44849</v>
      </c>
      <c r="D12" s="4">
        <v>80</v>
      </c>
      <c r="E12" s="4" t="str">
        <f>VLOOKUP(A12,HOP!A:L,12,0)</f>
        <v>80.00</v>
      </c>
      <c r="F12" s="4" t="str">
        <f>VLOOKUP(A12,HOP!A:C,3,0)</f>
        <v>2737157</v>
      </c>
      <c r="G12" s="4">
        <f t="shared" si="0"/>
        <v>0</v>
      </c>
      <c r="H12" s="4" t="str">
        <f t="shared" si="1"/>
        <v>，2737157</v>
      </c>
      <c r="I12" s="4" t="str">
        <f>VLOOKUP(A12,HOP!A:U,21,0)</f>
        <v>直采</v>
      </c>
    </row>
    <row r="14" spans="4:4">
      <c r="D14" s="4">
        <f>SUM(D2:D13)</f>
        <v>2018</v>
      </c>
    </row>
    <row r="18" spans="1:5">
      <c r="A18" s="4" t="s">
        <v>92</v>
      </c>
      <c r="D18" s="4">
        <v>1308</v>
      </c>
      <c r="E18" s="4">
        <v>10267.33</v>
      </c>
    </row>
    <row r="19" spans="1:5">
      <c r="A19" s="4" t="s">
        <v>93</v>
      </c>
      <c r="D19" s="4">
        <v>710</v>
      </c>
      <c r="E19" s="4">
        <v>5573.24</v>
      </c>
    </row>
    <row r="20" spans="1:5">
      <c r="A20" s="4" t="s">
        <v>94</v>
      </c>
      <c r="D20" s="4">
        <f>SUBTOTAL(9,D18:D19)</f>
        <v>2018</v>
      </c>
      <c r="E20" s="4">
        <f>SUBTOTAL(9,E18:E19)</f>
        <v>15840.57</v>
      </c>
    </row>
    <row r="21" spans="1:1">
      <c r="A21" s="4" t="s">
        <v>95</v>
      </c>
    </row>
  </sheetData>
  <autoFilter ref="A1:X12">
    <filterColumn colId="3">
      <filters>
        <filter val="50"/>
        <filter val="80"/>
        <filter val="261"/>
        <filter val="351"/>
        <filter val="352"/>
        <filter val="364"/>
        <filter val="186"/>
        <filter val="276"/>
        <filter val="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21436585480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30</v>
      </c>
      <c r="K2" s="1" t="s">
        <v>123</v>
      </c>
      <c r="L2" s="1" t="s">
        <v>123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 t="s">
        <v>132</v>
      </c>
    </row>
    <row r="3" s="1" customFormat="1" spans="1:22">
      <c r="A3" s="3">
        <v>21436534569</v>
      </c>
      <c r="B3" s="1" t="s">
        <v>115</v>
      </c>
      <c r="C3" s="1" t="s">
        <v>133</v>
      </c>
      <c r="D3" s="1" t="s">
        <v>134</v>
      </c>
      <c r="E3" s="1" t="s">
        <v>135</v>
      </c>
      <c r="F3" s="1" t="s">
        <v>115</v>
      </c>
      <c r="G3" s="1" t="s">
        <v>120</v>
      </c>
      <c r="H3" s="1" t="s">
        <v>121</v>
      </c>
      <c r="I3" s="1" t="s">
        <v>136</v>
      </c>
      <c r="J3" s="1" t="s">
        <v>30</v>
      </c>
      <c r="K3" s="1" t="s">
        <v>137</v>
      </c>
      <c r="L3" s="1" t="s">
        <v>125</v>
      </c>
      <c r="M3" s="1" t="s">
        <v>138</v>
      </c>
      <c r="N3" s="1" t="s">
        <v>139</v>
      </c>
      <c r="O3" s="1" t="s">
        <v>125</v>
      </c>
      <c r="P3" s="1" t="s">
        <v>126</v>
      </c>
      <c r="Q3" s="1" t="s">
        <v>127</v>
      </c>
      <c r="R3" s="1" t="s">
        <v>140</v>
      </c>
      <c r="S3" s="1" t="s">
        <v>129</v>
      </c>
      <c r="T3" s="1" t="s">
        <v>130</v>
      </c>
      <c r="U3" s="1" t="s">
        <v>131</v>
      </c>
      <c r="V3" s="1" t="s">
        <v>141</v>
      </c>
    </row>
    <row r="4" s="1" customFormat="1" spans="1:22">
      <c r="A4" s="3">
        <v>21433472986</v>
      </c>
      <c r="B4" s="1" t="s">
        <v>142</v>
      </c>
      <c r="C4" s="1" t="s">
        <v>143</v>
      </c>
      <c r="D4" s="1" t="s">
        <v>144</v>
      </c>
      <c r="E4" s="1" t="s">
        <v>145</v>
      </c>
      <c r="F4" s="1" t="s">
        <v>115</v>
      </c>
      <c r="G4" s="1" t="s">
        <v>120</v>
      </c>
      <c r="H4" s="1" t="s">
        <v>121</v>
      </c>
      <c r="I4" s="1" t="s">
        <v>146</v>
      </c>
      <c r="J4" s="1" t="s">
        <v>30</v>
      </c>
      <c r="K4" s="1" t="s">
        <v>147</v>
      </c>
      <c r="L4" s="1" t="s">
        <v>147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127</v>
      </c>
      <c r="R4" s="1" t="s">
        <v>148</v>
      </c>
      <c r="S4" s="1" t="s">
        <v>129</v>
      </c>
      <c r="T4" s="1" t="s">
        <v>130</v>
      </c>
      <c r="U4" s="1" t="s">
        <v>131</v>
      </c>
      <c r="V4" s="1" t="s">
        <v>132</v>
      </c>
    </row>
    <row r="5" s="1" customFormat="1" spans="1:22">
      <c r="A5" s="3">
        <v>21432409381</v>
      </c>
      <c r="B5" s="1" t="s">
        <v>142</v>
      </c>
      <c r="C5" s="1" t="s">
        <v>149</v>
      </c>
      <c r="D5" s="1" t="s">
        <v>150</v>
      </c>
      <c r="E5" s="1" t="s">
        <v>151</v>
      </c>
      <c r="F5" s="1" t="s">
        <v>115</v>
      </c>
      <c r="G5" s="1" t="s">
        <v>120</v>
      </c>
      <c r="H5" s="1" t="s">
        <v>121</v>
      </c>
      <c r="I5" s="1" t="s">
        <v>152</v>
      </c>
      <c r="J5" s="1" t="s">
        <v>30</v>
      </c>
      <c r="K5" s="1" t="s">
        <v>153</v>
      </c>
      <c r="L5" s="1" t="s">
        <v>153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127</v>
      </c>
      <c r="R5" s="1" t="s">
        <v>154</v>
      </c>
      <c r="S5" s="1" t="s">
        <v>129</v>
      </c>
      <c r="T5" s="1" t="s">
        <v>130</v>
      </c>
      <c r="U5" s="1" t="s">
        <v>131</v>
      </c>
      <c r="V5" s="1" t="s">
        <v>141</v>
      </c>
    </row>
    <row r="6" s="1" customFormat="1" spans="1:22">
      <c r="A6" s="3">
        <v>21426198700</v>
      </c>
      <c r="B6" s="1" t="s">
        <v>142</v>
      </c>
      <c r="C6" s="1" t="s">
        <v>155</v>
      </c>
      <c r="D6" s="1" t="s">
        <v>156</v>
      </c>
      <c r="E6" s="1" t="s">
        <v>157</v>
      </c>
      <c r="F6" s="1" t="s">
        <v>142</v>
      </c>
      <c r="G6" s="1" t="s">
        <v>120</v>
      </c>
      <c r="H6" s="1" t="s">
        <v>121</v>
      </c>
      <c r="I6" s="1" t="s">
        <v>158</v>
      </c>
      <c r="J6" s="1" t="s">
        <v>30</v>
      </c>
      <c r="K6" s="1" t="s">
        <v>159</v>
      </c>
      <c r="L6" s="1" t="s">
        <v>159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160</v>
      </c>
      <c r="S6" s="1" t="s">
        <v>129</v>
      </c>
      <c r="T6" s="1" t="s">
        <v>130</v>
      </c>
      <c r="U6" s="1" t="s">
        <v>131</v>
      </c>
      <c r="V6" s="1" t="s">
        <v>141</v>
      </c>
    </row>
    <row r="7" s="1" customFormat="1" spans="1:22">
      <c r="A7" s="3">
        <v>21426040039</v>
      </c>
      <c r="B7" s="1" t="s">
        <v>142</v>
      </c>
      <c r="C7" s="1" t="s">
        <v>161</v>
      </c>
      <c r="D7" s="1" t="s">
        <v>162</v>
      </c>
      <c r="E7" s="1" t="s">
        <v>163</v>
      </c>
      <c r="F7" s="1" t="s">
        <v>115</v>
      </c>
      <c r="G7" s="1" t="s">
        <v>120</v>
      </c>
      <c r="H7" s="1" t="s">
        <v>121</v>
      </c>
      <c r="I7" s="1" t="s">
        <v>164</v>
      </c>
      <c r="J7" s="1" t="s">
        <v>30</v>
      </c>
      <c r="K7" s="1" t="s">
        <v>165</v>
      </c>
      <c r="L7" s="1" t="s">
        <v>165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166</v>
      </c>
      <c r="S7" s="1" t="s">
        <v>129</v>
      </c>
      <c r="T7" s="1" t="s">
        <v>130</v>
      </c>
      <c r="U7" s="1" t="s">
        <v>131</v>
      </c>
      <c r="V7" s="1" t="s">
        <v>141</v>
      </c>
    </row>
    <row r="8" s="1" customFormat="1" spans="1:22">
      <c r="A8" s="3">
        <v>21374694195</v>
      </c>
      <c r="B8" s="1" t="s">
        <v>167</v>
      </c>
      <c r="C8" s="1" t="s">
        <v>168</v>
      </c>
      <c r="D8" s="1" t="s">
        <v>150</v>
      </c>
      <c r="E8" s="1" t="s">
        <v>169</v>
      </c>
      <c r="F8" s="1" t="s">
        <v>142</v>
      </c>
      <c r="G8" s="1" t="s">
        <v>120</v>
      </c>
      <c r="H8" s="1" t="s">
        <v>121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127</v>
      </c>
      <c r="R8" s="1" t="s">
        <v>172</v>
      </c>
      <c r="S8" s="1" t="s">
        <v>129</v>
      </c>
      <c r="T8" s="1" t="s">
        <v>130</v>
      </c>
      <c r="U8" s="1" t="s">
        <v>131</v>
      </c>
      <c r="V8" s="1" t="s">
        <v>141</v>
      </c>
    </row>
    <row r="9" s="1" customFormat="1" spans="1:22">
      <c r="A9" s="3">
        <v>21105170666</v>
      </c>
      <c r="B9" s="1" t="s">
        <v>173</v>
      </c>
      <c r="C9" s="1" t="s">
        <v>174</v>
      </c>
      <c r="D9" s="1" t="s">
        <v>175</v>
      </c>
      <c r="E9" s="1" t="s">
        <v>176</v>
      </c>
      <c r="F9" s="1" t="s">
        <v>142</v>
      </c>
      <c r="G9" s="1" t="s">
        <v>120</v>
      </c>
      <c r="H9" s="1" t="s">
        <v>121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127</v>
      </c>
      <c r="R9" s="1" t="s">
        <v>179</v>
      </c>
      <c r="S9" s="1" t="s">
        <v>129</v>
      </c>
      <c r="T9" s="1" t="s">
        <v>130</v>
      </c>
      <c r="U9" s="1" t="s">
        <v>180</v>
      </c>
      <c r="V9" s="1" t="s">
        <v>181</v>
      </c>
    </row>
    <row r="10" s="1" customFormat="1" spans="1:22">
      <c r="A10" s="3">
        <v>18753594476</v>
      </c>
      <c r="B10" s="1" t="s">
        <v>182</v>
      </c>
      <c r="C10" s="1" t="s">
        <v>183</v>
      </c>
      <c r="D10" s="1" t="s">
        <v>184</v>
      </c>
      <c r="E10" s="1" t="s">
        <v>185</v>
      </c>
      <c r="F10" s="1" t="s">
        <v>119</v>
      </c>
      <c r="G10" s="1" t="s">
        <v>120</v>
      </c>
      <c r="H10" s="1" t="s">
        <v>121</v>
      </c>
      <c r="I10" s="1" t="s">
        <v>186</v>
      </c>
      <c r="J10" s="1" t="s">
        <v>30</v>
      </c>
      <c r="K10" s="1" t="s">
        <v>187</v>
      </c>
      <c r="L10" s="1" t="s">
        <v>187</v>
      </c>
      <c r="M10" s="1" t="s">
        <v>124</v>
      </c>
      <c r="N10" s="1" t="s">
        <v>124</v>
      </c>
      <c r="O10" s="1" t="s">
        <v>125</v>
      </c>
      <c r="P10" s="1" t="s">
        <v>126</v>
      </c>
      <c r="Q10" s="1" t="s">
        <v>127</v>
      </c>
      <c r="R10" s="1" t="s">
        <v>188</v>
      </c>
      <c r="S10" s="1" t="s">
        <v>129</v>
      </c>
      <c r="T10" s="1" t="s">
        <v>130</v>
      </c>
      <c r="U10" s="1" t="s">
        <v>180</v>
      </c>
      <c r="V10" s="1" t="s">
        <v>189</v>
      </c>
    </row>
    <row r="11" s="1" customFormat="1" spans="1:22">
      <c r="A11" s="3">
        <v>18576189653</v>
      </c>
      <c r="B11" s="1" t="s">
        <v>190</v>
      </c>
      <c r="C11" s="1" t="s">
        <v>191</v>
      </c>
      <c r="D11" s="1" t="s">
        <v>192</v>
      </c>
      <c r="E11" s="1" t="s">
        <v>193</v>
      </c>
      <c r="F11" s="1" t="s">
        <v>119</v>
      </c>
      <c r="G11" s="1" t="s">
        <v>120</v>
      </c>
      <c r="H11" s="1" t="s">
        <v>121</v>
      </c>
      <c r="I11" s="1" t="s">
        <v>194</v>
      </c>
      <c r="J11" s="1" t="s">
        <v>30</v>
      </c>
      <c r="K11" s="1" t="s">
        <v>195</v>
      </c>
      <c r="L11" s="1" t="s">
        <v>195</v>
      </c>
      <c r="M11" s="1" t="s">
        <v>124</v>
      </c>
      <c r="N11" s="1" t="s">
        <v>124</v>
      </c>
      <c r="O11" s="1" t="s">
        <v>125</v>
      </c>
      <c r="P11" s="1" t="s">
        <v>126</v>
      </c>
      <c r="Q11" s="1" t="s">
        <v>127</v>
      </c>
      <c r="R11" s="1" t="s">
        <v>196</v>
      </c>
      <c r="S11" s="1" t="s">
        <v>129</v>
      </c>
      <c r="T11" s="1" t="s">
        <v>130</v>
      </c>
      <c r="U11" s="1" t="s">
        <v>180</v>
      </c>
      <c r="V11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2022-10-18T02:20:00Z</dcterms:created>
  <dcterms:modified xsi:type="dcterms:W3CDTF">2022-10-18T02:29:24Z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D2E4EFD3E6B74072B9B372D52E69A5DF</vt:lpwstr>
  </property>
  <property fmtid="{D5CDD505-2E9C-101B-9397-08002B2CF9AE}" pid="3" name="KSOProductBuildVer">
    <vt:lpwstr>2052-11.1.0.12598</vt:lpwstr>
  </property>
</Properties>
</file>