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<sst xmlns="http://schemas.openxmlformats.org/spreadsheetml/2006/main" count="299" uniqueCount="130">
  <si>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</si>
  <si>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</si>
  <si>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</si>
  <si>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</si>
  <si>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</si>
  <si>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</si>
  <si>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</si>
  <si>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</si>
  <si>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</si>
  <si>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</si>
  <si>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</si>
  <si>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</si>
  <si>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</si>
  <si>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</si>
  <si>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</si>
  <si>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</si>
  <si>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</si>
  <si>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</si>
  <si>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</si>
  <si>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</si>
  <si>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</si>
  <si>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</si>
  <si>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</si>
  <si>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</si>
  <si>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</si>
  <si>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21138803496	</t>
  </si>
  <si>
    <t>Ctrip</t>
  </si>
  <si>
    <t>正常</t>
  </si>
  <si>
    <t>[五华]五华热矿泥温泉度假村(99113525)</t>
  </si>
  <si>
    <t>标准双床&lt;特惠促销&gt;&lt;双人入住&gt;&lt;日历房套餐高价值&gt;&lt;双早&gt;&lt;新酒店礼盒&gt;</t>
  </si>
  <si>
    <t>CNY</t>
  </si>
  <si>
    <t>梁咏芊</t>
  </si>
  <si>
    <t>CA363221019CNY</t>
  </si>
  <si>
    <t>未提现</t>
  </si>
  <si>
    <t>携程开票</t>
  </si>
  <si>
    <t xml:space="preserve">	</t>
  </si>
  <si>
    <t xml:space="preserve">21180003269	</t>
  </si>
  <si>
    <t>标准大床房&lt;特惠促销&gt;&lt;双人入住&gt;&lt;日历房套餐高价值&gt;&lt;双早&gt;&lt;新酒店礼盒&gt;</t>
  </si>
  <si>
    <t>林毓尹,林艺妮</t>
  </si>
  <si>
    <t xml:space="preserve">2709309	</t>
  </si>
  <si>
    <t xml:space="preserve">21199701024	</t>
  </si>
  <si>
    <t>标准双床&lt;特惠专享&gt;&lt;双人入住&gt;&lt;双早&gt;&lt;新酒店礼盒&gt;</t>
  </si>
  <si>
    <t>李庆阳,陈绪胜,罗小兵,罗院龙,邱秀珠</t>
  </si>
  <si>
    <t xml:space="preserve">999221211040811	</t>
  </si>
  <si>
    <t>[珠海]珠海横琴星乐度露营小镇(67324563)</t>
  </si>
  <si>
    <t>标准双床房&lt;双人入住&gt;&lt;内宾&gt;&lt;预付&gt;&lt;双早&gt;</t>
  </si>
  <si>
    <t>林景超</t>
  </si>
  <si>
    <t xml:space="preserve">2712237	</t>
  </si>
  <si>
    <t xml:space="preserve">21224874468	</t>
  </si>
  <si>
    <t>标准大床房&lt;特惠专享&gt;&lt;双人入住&gt;&lt;双早&gt;&lt;新酒店礼盒&gt;</t>
  </si>
  <si>
    <t>邓红兰</t>
  </si>
  <si>
    <t>取消</t>
  </si>
  <si>
    <t xml:space="preserve">21263742831	</t>
  </si>
  <si>
    <t>[梅州]梅州麓湖山酒店(67856423)</t>
  </si>
  <si>
    <t>标准双床房&lt;双人入住&gt;&lt;内宾&gt;&lt;日历房套餐高价值&gt;&lt;预付&gt;&lt;双早&gt;&lt;新酒店礼盒&gt;</t>
  </si>
  <si>
    <t>彭亮</t>
  </si>
  <si>
    <t xml:space="preserve">2720558	</t>
  </si>
  <si>
    <t xml:space="preserve">1620581	</t>
  </si>
  <si>
    <t xml:space="preserve">999221320611449	</t>
  </si>
  <si>
    <t>[漳浦]翡翠湾禧月海景酒店(89052199)</t>
  </si>
  <si>
    <t>豪华海景标间&lt;超值特惠&gt;&lt;双人入住&gt;&lt;双早&gt;</t>
  </si>
  <si>
    <t>熊立红</t>
  </si>
  <si>
    <t>，</t>
  </si>
  <si>
    <t>A221019091225481</t>
  </si>
  <si>
    <t>A221019091331481</t>
  </si>
  <si>
    <t>CNY / HKD 当前参考汇率: 1.086729234</t>
  </si>
  <si>
    <t>总计：5082.27 CNY/
5523.05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</si>
  <si>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</si>
  <si>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</si>
  <si>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</si>
  <si>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</si>
  <si>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</si>
  <si>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</si>
  <si>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</si>
  <si>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</si>
  <si>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</si>
  <si>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</si>
  <si>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</si>
  <si>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</si>
  <si>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</si>
  <si>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</si>
  <si>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</si>
  <si>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</si>
  <si>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</si>
  <si>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</si>
  <si>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</si>
  <si>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2022-10-03</t>
  </si>
  <si>
    <t>2722387</t>
  </si>
  <si>
    <t>翡翠湾禧月海景酒店</t>
  </si>
  <si>
    <t>2022-10-04</t>
  </si>
  <si>
    <t>退房日周结</t>
  </si>
  <si>
    <t>489.60</t>
  </si>
  <si>
    <t>RMB</t>
  </si>
  <si>
    <t>0</t>
  </si>
  <si>
    <t>0.00</t>
  </si>
  <si>
    <t>携程国内直连(DD)</t>
  </si>
  <si>
    <t>01.011249</t>
  </si>
  <si>
    <t>2022-10-03 14:31:54</t>
  </si>
  <si>
    <t>否</t>
  </si>
  <si>
    <t>汇智国际旅游发展有限公司</t>
  </si>
  <si>
    <t>直采</t>
  </si>
  <si>
    <t>中国</t>
  </si>
  <si>
    <t>2022-10-02</t>
  </si>
  <si>
    <t>2720558</t>
  </si>
  <si>
    <t>梅州麓湖山酒店</t>
  </si>
  <si>
    <t>1020.63</t>
  </si>
  <si>
    <t>2022-10-02 10:04:50</t>
  </si>
  <si>
    <t>Saas酒店</t>
  </si>
  <si>
    <t>2022-09-28</t>
  </si>
  <si>
    <t>2713980</t>
  </si>
  <si>
    <t>五华热矿泥温泉度假村</t>
  </si>
  <si>
    <t>324.36</t>
  </si>
  <si>
    <t>2022-09-28 19:08:06</t>
  </si>
  <si>
    <t>2022-09-27</t>
  </si>
  <si>
    <t>2712237</t>
  </si>
  <si>
    <t>珠海横琴星乐度露营小镇</t>
  </si>
  <si>
    <t>2022-09-27 17:55:08</t>
  </si>
  <si>
    <t>直连</t>
  </si>
  <si>
    <t>2022-09-26</t>
  </si>
  <si>
    <t>2710826</t>
  </si>
  <si>
    <t>1570.80</t>
  </si>
  <si>
    <t>2022-09-26 22:05:47</t>
  </si>
  <si>
    <t>2022-09-25</t>
  </si>
  <si>
    <t>2709309</t>
  </si>
  <si>
    <t>1117.92</t>
  </si>
  <si>
    <t>2022-09-25 23:31:15</t>
  </si>
  <si>
    <t>2022-09-24</t>
  </si>
  <si>
    <t>2706804</t>
  </si>
  <si>
    <t>558.96</t>
  </si>
  <si>
    <t>2022-09-24 13:02:44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</si>
</sst>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247650</xdr:colOff>
      <xdr:row>52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5550"/>
          <a:ext cx="117062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44837</v>
      </c>
      <c r="G2" s="6">
        <v>44838</v>
      </c>
      <c r="H2" s="4">
        <v>1</v>
      </c>
      <c r="I2" s="4">
        <v>1</v>
      </c>
      <c r="J2" s="4">
        <v>1</v>
      </c>
      <c r="K2" s="4" t="s">
        <v>30</v>
      </c>
      <c r="L2" s="4">
        <v>558.96</v>
      </c>
      <c r="M2" s="4">
        <v>558.96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44828</v>
      </c>
      <c r="S2" s="6">
        <v>44853</v>
      </c>
      <c r="T2" s="4" t="s">
        <v>34</v>
      </c>
      <c r="U2" s="4">
        <v>558.96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44837</v>
      </c>
      <c r="G3" s="6">
        <v>44838</v>
      </c>
      <c r="H3" s="4">
        <v>2</v>
      </c>
      <c r="I3" s="4">
        <v>1</v>
      </c>
      <c r="J3" s="4">
        <v>2</v>
      </c>
      <c r="K3" s="4" t="s">
        <v>30</v>
      </c>
      <c r="L3" s="4">
        <v>1117.92</v>
      </c>
      <c r="M3" s="4">
        <v>1117.92</v>
      </c>
      <c r="N3" s="4" t="s">
        <v>38</v>
      </c>
      <c r="O3" s="4" t="s">
        <v>32</v>
      </c>
      <c r="P3" s="4" t="s">
        <v>33</v>
      </c>
      <c r="Q3" s="4">
        <v>0</v>
      </c>
      <c r="R3" s="7">
        <v>44829</v>
      </c>
      <c r="S3" s="6">
        <v>44853</v>
      </c>
      <c r="T3" s="4" t="s">
        <v>34</v>
      </c>
      <c r="U3" s="4">
        <v>1117.92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44837</v>
      </c>
      <c r="G4" s="6">
        <v>44838</v>
      </c>
      <c r="H4" s="4">
        <v>5</v>
      </c>
      <c r="I4" s="4">
        <v>1</v>
      </c>
      <c r="J4" s="4">
        <v>5</v>
      </c>
      <c r="K4" s="4" t="s">
        <v>30</v>
      </c>
      <c r="L4" s="4">
        <v>1570.8</v>
      </c>
      <c r="M4" s="4">
        <v>1570.8</v>
      </c>
      <c r="N4" s="4" t="s">
        <v>42</v>
      </c>
      <c r="O4" s="4" t="s">
        <v>32</v>
      </c>
      <c r="P4" s="4" t="s">
        <v>33</v>
      </c>
      <c r="Q4" s="4">
        <v>0</v>
      </c>
      <c r="R4" s="7">
        <v>44830</v>
      </c>
      <c r="S4" s="6">
        <v>44853</v>
      </c>
      <c r="T4" s="4" t="s">
        <v>34</v>
      </c>
      <c r="U4" s="4">
        <v>1570.8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44837</v>
      </c>
      <c r="G5" s="6">
        <v>44838</v>
      </c>
      <c r="H5" s="4">
        <v>1</v>
      </c>
      <c r="I5" s="4">
        <v>1</v>
      </c>
      <c r="J5" s="4">
        <v>1</v>
      </c>
      <c r="K5" s="4" t="s">
        <v>30</v>
      </c>
      <c r="L5" s="4">
        <v>788.81</v>
      </c>
      <c r="M5" s="4">
        <v>788.81</v>
      </c>
      <c r="N5" s="4" t="s">
        <v>46</v>
      </c>
      <c r="O5" s="4" t="s">
        <v>32</v>
      </c>
      <c r="P5" s="4" t="s">
        <v>33</v>
      </c>
      <c r="Q5" s="4">
        <v>0</v>
      </c>
      <c r="R5" s="7">
        <v>44831</v>
      </c>
      <c r="S5" s="6">
        <v>44853</v>
      </c>
      <c r="T5" s="4" t="s">
        <v>34</v>
      </c>
      <c r="U5" s="4">
        <v>788.81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49</v>
      </c>
      <c r="F6" s="6">
        <v>44837</v>
      </c>
      <c r="G6" s="6">
        <v>44838</v>
      </c>
      <c r="H6" s="4">
        <v>1</v>
      </c>
      <c r="I6" s="4">
        <v>1</v>
      </c>
      <c r="J6" s="4">
        <v>1</v>
      </c>
      <c r="K6" s="4" t="s">
        <v>30</v>
      </c>
      <c r="L6" s="4">
        <v>324.36</v>
      </c>
      <c r="M6" s="4">
        <v>324.36</v>
      </c>
      <c r="N6" s="4" t="s">
        <v>50</v>
      </c>
      <c r="O6" s="4" t="s">
        <v>32</v>
      </c>
      <c r="P6" s="4" t="s">
        <v>33</v>
      </c>
      <c r="Q6" s="4">
        <v>0</v>
      </c>
      <c r="R6" s="7">
        <v>44832</v>
      </c>
      <c r="S6" s="6">
        <v>44853</v>
      </c>
      <c r="T6" s="4" t="s">
        <v>34</v>
      </c>
      <c r="U6" s="4">
        <v>324.36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51</v>
      </c>
      <c r="D7" s="4" t="s">
        <v>44</v>
      </c>
      <c r="E7" s="4" t="s">
        <v>45</v>
      </c>
      <c r="F7" s="6">
        <v>44837</v>
      </c>
      <c r="G7" s="6">
        <v>44838</v>
      </c>
      <c r="H7" s="4">
        <v>1</v>
      </c>
      <c r="I7" s="4">
        <v>1</v>
      </c>
      <c r="J7" s="4">
        <v>1</v>
      </c>
      <c r="K7" s="4" t="s">
        <v>30</v>
      </c>
      <c r="L7" s="4">
        <v>-788.81</v>
      </c>
      <c r="M7" s="4">
        <v>-788.81</v>
      </c>
      <c r="N7" s="4" t="s">
        <v>46</v>
      </c>
      <c r="O7" s="4" t="s">
        <v>32</v>
      </c>
      <c r="P7" s="4" t="s">
        <v>33</v>
      </c>
      <c r="Q7" s="4">
        <v>0</v>
      </c>
      <c r="R7" s="7">
        <v>44831</v>
      </c>
      <c r="S7" s="6">
        <v>44853</v>
      </c>
      <c r="T7" s="4" t="s">
        <v>34</v>
      </c>
      <c r="U7" s="4">
        <v>-788.81</v>
      </c>
      <c r="V7" s="4">
        <v>0</v>
      </c>
      <c r="W7" s="4">
        <v>0</v>
      </c>
      <c r="X7" s="4" t="s">
        <v>47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44836</v>
      </c>
      <c r="G8" s="6">
        <v>44838</v>
      </c>
      <c r="H8" s="4">
        <v>1</v>
      </c>
      <c r="I8" s="4">
        <v>2</v>
      </c>
      <c r="J8" s="4">
        <v>2</v>
      </c>
      <c r="K8" s="4" t="s">
        <v>30</v>
      </c>
      <c r="L8" s="4">
        <v>1020.63</v>
      </c>
      <c r="M8" s="4">
        <v>1020.63</v>
      </c>
      <c r="N8" s="4" t="s">
        <v>55</v>
      </c>
      <c r="O8" s="4" t="s">
        <v>32</v>
      </c>
      <c r="P8" s="4" t="s">
        <v>33</v>
      </c>
      <c r="Q8" s="4">
        <v>0</v>
      </c>
      <c r="R8" s="7">
        <v>44836</v>
      </c>
      <c r="S8" s="6">
        <v>44853</v>
      </c>
      <c r="T8" s="4" t="s">
        <v>34</v>
      </c>
      <c r="U8" s="4">
        <v>1020.63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44837</v>
      </c>
      <c r="G9" s="6">
        <v>44838</v>
      </c>
      <c r="H9" s="4">
        <v>1</v>
      </c>
      <c r="I9" s="4">
        <v>1</v>
      </c>
      <c r="J9" s="4">
        <v>1</v>
      </c>
      <c r="K9" s="4" t="s">
        <v>30</v>
      </c>
      <c r="L9" s="4">
        <v>489.6</v>
      </c>
      <c r="M9" s="4">
        <v>489.6</v>
      </c>
      <c r="N9" s="4" t="s">
        <v>61</v>
      </c>
      <c r="O9" s="4" t="s">
        <v>32</v>
      </c>
      <c r="P9" s="4" t="s">
        <v>33</v>
      </c>
      <c r="Q9" s="4">
        <v>0</v>
      </c>
      <c r="R9" s="7">
        <v>44837</v>
      </c>
      <c r="S9" s="6">
        <v>44853</v>
      </c>
      <c r="T9" s="4" t="s">
        <v>34</v>
      </c>
      <c r="U9" s="4">
        <v>489.6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E1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21138803496</v>
      </c>
      <c r="B2" s="6">
        <v>44837</v>
      </c>
      <c r="C2" s="6">
        <v>44838</v>
      </c>
      <c r="D2" s="4">
        <v>558.96</v>
      </c>
      <c r="E2" s="4" t="str">
        <f>VLOOKUP(A2,HOP!A:L,12,0)</f>
        <v>558.96</v>
      </c>
      <c r="F2" s="4" t="str">
        <f>VLOOKUP(A2,HOP!A:C,3,0)</f>
        <v>2706804</v>
      </c>
      <c r="G2" s="4">
        <f>D2-E2</f>
        <v>0</v>
      </c>
      <c r="H2" s="4" t="str">
        <f>$H$1&amp;F2</f>
        <v>，2706804</v>
      </c>
      <c r="I2" s="4" t="str">
        <f>VLOOKUP(A2,HOP!A:U,21,0)</f>
        <v>直采</v>
      </c>
    </row>
    <row r="3" s="4" customFormat="1" spans="1:9">
      <c r="A3" s="5">
        <v>21180003269</v>
      </c>
      <c r="B3" s="6">
        <v>44837</v>
      </c>
      <c r="C3" s="6">
        <v>44838</v>
      </c>
      <c r="D3" s="4">
        <v>1117.92</v>
      </c>
      <c r="E3" s="4" t="str">
        <f>VLOOKUP(A3,HOP!A:L,12,0)</f>
        <v>1117.92</v>
      </c>
      <c r="F3" s="4" t="str">
        <f>VLOOKUP(A3,HOP!A:C,3,0)</f>
        <v>2709309</v>
      </c>
      <c r="G3" s="4">
        <f t="shared" ref="G3:G8" si="0">D3-E3</f>
        <v>0</v>
      </c>
      <c r="H3" s="4" t="str">
        <f t="shared" ref="H3:H8" si="1">$H$1&amp;F3</f>
        <v>，2709309</v>
      </c>
      <c r="I3" s="4" t="str">
        <f>VLOOKUP(A3,HOP!A:U,21,0)</f>
        <v>直采</v>
      </c>
    </row>
    <row r="4" s="4" customFormat="1" spans="1:9">
      <c r="A4" s="5">
        <v>21199701024</v>
      </c>
      <c r="B4" s="6">
        <v>44837</v>
      </c>
      <c r="C4" s="6">
        <v>44838</v>
      </c>
      <c r="D4" s="4">
        <v>1570.8</v>
      </c>
      <c r="E4" s="4" t="str">
        <f>VLOOKUP(A4,HOP!A:L,12,0)</f>
        <v>1570.80</v>
      </c>
      <c r="F4" s="4" t="str">
        <f>VLOOKUP(A4,HOP!A:C,3,0)</f>
        <v>2710826</v>
      </c>
      <c r="G4" s="4">
        <f t="shared" si="0"/>
        <v>0</v>
      </c>
      <c r="H4" s="4" t="str">
        <f t="shared" si="1"/>
        <v>，2710826</v>
      </c>
      <c r="I4" s="4" t="str">
        <f>VLOOKUP(A4,HOP!A:U,21,0)</f>
        <v>直采</v>
      </c>
    </row>
    <row r="5" s="4" customFormat="1" hidden="1" spans="1:9">
      <c r="A5" s="5">
        <v>999221211040811</v>
      </c>
      <c r="B5" s="6">
        <v>44837</v>
      </c>
      <c r="C5" s="6">
        <v>44838</v>
      </c>
      <c r="D5" s="4">
        <v>0</v>
      </c>
      <c r="E5" s="4" t="str">
        <f>VLOOKUP(A5,HOP!A:L,12,0)</f>
        <v>0.00</v>
      </c>
      <c r="F5" s="4" t="str">
        <f>VLOOKUP(A5,HOP!A:C,3,0)</f>
        <v>2712237</v>
      </c>
      <c r="G5" s="4">
        <f t="shared" si="0"/>
        <v>0</v>
      </c>
      <c r="H5" s="4" t="str">
        <f t="shared" si="1"/>
        <v>，2712237</v>
      </c>
      <c r="I5" s="4" t="str">
        <f>VLOOKUP(A5,HOP!A:U,21,0)</f>
        <v>直连</v>
      </c>
    </row>
    <row r="6" s="4" customFormat="1" spans="1:9">
      <c r="A6" s="5">
        <v>21224874468</v>
      </c>
      <c r="B6" s="6">
        <v>44837</v>
      </c>
      <c r="C6" s="6">
        <v>44838</v>
      </c>
      <c r="D6" s="4">
        <v>324.36</v>
      </c>
      <c r="E6" s="4" t="str">
        <f>VLOOKUP(A6,HOP!A:L,12,0)</f>
        <v>324.36</v>
      </c>
      <c r="F6" s="4" t="str">
        <f>VLOOKUP(A6,HOP!A:C,3,0)</f>
        <v>2713980</v>
      </c>
      <c r="G6" s="4">
        <f t="shared" si="0"/>
        <v>0</v>
      </c>
      <c r="H6" s="4" t="str">
        <f t="shared" si="1"/>
        <v>，2713980</v>
      </c>
      <c r="I6" s="4" t="str">
        <f>VLOOKUP(A6,HOP!A:U,21,0)</f>
        <v>直采</v>
      </c>
    </row>
    <row r="7" s="4" customFormat="1" spans="1:9">
      <c r="A7" s="5">
        <v>21263742831</v>
      </c>
      <c r="B7" s="6">
        <v>44836</v>
      </c>
      <c r="C7" s="6">
        <v>44838</v>
      </c>
      <c r="D7" s="4">
        <v>1020.63</v>
      </c>
      <c r="E7" s="4" t="str">
        <f>VLOOKUP(A7,HOP!A:L,12,0)</f>
        <v>1020.63</v>
      </c>
      <c r="F7" s="4" t="str">
        <f>VLOOKUP(A7,HOP!A:C,3,0)</f>
        <v>2720558</v>
      </c>
      <c r="G7" s="4">
        <f t="shared" si="0"/>
        <v>0</v>
      </c>
      <c r="H7" s="4" t="str">
        <f t="shared" si="1"/>
        <v>，2720558</v>
      </c>
      <c r="I7" s="4" t="str">
        <f>VLOOKUP(A7,HOP!A:U,21,0)</f>
        <v>Saas酒店</v>
      </c>
    </row>
    <row r="8" s="4" customFormat="1" spans="1:9">
      <c r="A8" s="5">
        <v>999221320611449</v>
      </c>
      <c r="B8" s="6">
        <v>44837</v>
      </c>
      <c r="C8" s="6">
        <v>44838</v>
      </c>
      <c r="D8" s="4">
        <v>489.6</v>
      </c>
      <c r="E8" s="4" t="str">
        <f>VLOOKUP(A8,HOP!A:L,12,0)</f>
        <v>489.60</v>
      </c>
      <c r="F8" s="4" t="str">
        <f>VLOOKUP(A8,HOP!A:C,3,0)</f>
        <v>2722387</v>
      </c>
      <c r="G8" s="4">
        <f t="shared" si="0"/>
        <v>0</v>
      </c>
      <c r="H8" s="4" t="str">
        <f t="shared" si="1"/>
        <v>，2722387</v>
      </c>
      <c r="I8" s="4" t="str">
        <f>VLOOKUP(A8,HOP!A:U,21,0)</f>
        <v>直采</v>
      </c>
    </row>
    <row r="10" spans="4:4">
      <c r="D10" s="4">
        <f>SUM(D2:D9)</f>
        <v>5082.27</v>
      </c>
    </row>
    <row r="15" ht="13" customHeight="1" spans="1:5">
      <c r="A15" s="4" t="s">
        <v>63</v>
      </c>
      <c r="D15" s="4">
        <v>4061.64</v>
      </c>
      <c r="E15" s="4">
        <v>4413.9</v>
      </c>
    </row>
    <row r="16" spans="1:5">
      <c r="A16" s="4" t="s">
        <v>64</v>
      </c>
      <c r="D16" s="4">
        <v>1020.63</v>
      </c>
      <c r="E16" s="4">
        <v>1109.15</v>
      </c>
    </row>
    <row r="17" spans="1:5">
      <c r="A17" s="4" t="s">
        <v>65</v>
      </c>
      <c r="D17" s="4">
        <f>SUBTOTAL(9,D15:D16)</f>
        <v>5082.27</v>
      </c>
      <c r="E17" s="4">
        <f>SUBTOTAL(9,E15:E16)</f>
        <v>5523.05</v>
      </c>
    </row>
    <row r="18" spans="1:1">
      <c r="A18" s="4" t="s">
        <v>66</v>
      </c>
    </row>
  </sheetData>
  <autoFilter ref="A1:XFD18">
    <filterColumn colId="3">
      <filters blank="1">
        <filter val="1117.92"/>
        <filter val="1020.63"/>
        <filter val="489.6"/>
        <filter val="324.36"/>
        <filter val="558.96"/>
        <filter val="5082.27"/>
        <filter val="1570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999221320611449</v>
      </c>
      <c r="B2" s="1" t="s">
        <v>86</v>
      </c>
      <c r="C2" s="1" t="s">
        <v>87</v>
      </c>
      <c r="D2" s="1" t="s">
        <v>88</v>
      </c>
      <c r="E2" s="1" t="s">
        <v>61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21263742831</v>
      </c>
      <c r="B3" s="1" t="s">
        <v>102</v>
      </c>
      <c r="C3" s="1" t="s">
        <v>103</v>
      </c>
      <c r="D3" s="1" t="s">
        <v>104</v>
      </c>
      <c r="E3" s="1" t="s">
        <v>55</v>
      </c>
      <c r="F3" s="1" t="s">
        <v>102</v>
      </c>
      <c r="G3" s="1" t="s">
        <v>89</v>
      </c>
      <c r="H3" s="1" t="s">
        <v>90</v>
      </c>
      <c r="I3" s="1" t="s">
        <v>105</v>
      </c>
      <c r="J3" s="1" t="s">
        <v>92</v>
      </c>
      <c r="K3" s="1" t="s">
        <v>105</v>
      </c>
      <c r="L3" s="1" t="s">
        <v>105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106</v>
      </c>
      <c r="S3" s="1" t="s">
        <v>98</v>
      </c>
      <c r="T3" s="1" t="s">
        <v>99</v>
      </c>
      <c r="U3" s="1" t="s">
        <v>107</v>
      </c>
      <c r="V3" s="1" t="s">
        <v>101</v>
      </c>
    </row>
    <row r="4" s="1" customFormat="1" spans="1:22">
      <c r="A4" s="3">
        <v>21224874468</v>
      </c>
      <c r="B4" s="1" t="s">
        <v>108</v>
      </c>
      <c r="C4" s="1" t="s">
        <v>109</v>
      </c>
      <c r="D4" s="1" t="s">
        <v>110</v>
      </c>
      <c r="E4" s="1" t="s">
        <v>50</v>
      </c>
      <c r="F4" s="1" t="s">
        <v>86</v>
      </c>
      <c r="G4" s="1" t="s">
        <v>89</v>
      </c>
      <c r="H4" s="1" t="s">
        <v>90</v>
      </c>
      <c r="I4" s="1" t="s">
        <v>111</v>
      </c>
      <c r="J4" s="1" t="s">
        <v>92</v>
      </c>
      <c r="K4" s="1" t="s">
        <v>111</v>
      </c>
      <c r="L4" s="1" t="s">
        <v>111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112</v>
      </c>
      <c r="S4" s="1" t="s">
        <v>98</v>
      </c>
      <c r="T4" s="1" t="s">
        <v>99</v>
      </c>
      <c r="U4" s="1" t="s">
        <v>100</v>
      </c>
      <c r="V4" s="1" t="s">
        <v>101</v>
      </c>
    </row>
    <row r="5" s="1" customFormat="1" spans="1:22">
      <c r="A5" s="3">
        <v>999221211040811</v>
      </c>
      <c r="B5" s="1" t="s">
        <v>113</v>
      </c>
      <c r="C5" s="1" t="s">
        <v>114</v>
      </c>
      <c r="D5" s="1" t="s">
        <v>115</v>
      </c>
      <c r="E5" s="1" t="s">
        <v>46</v>
      </c>
      <c r="F5" s="1" t="s">
        <v>86</v>
      </c>
      <c r="G5" s="1" t="s">
        <v>89</v>
      </c>
      <c r="H5" s="1" t="s">
        <v>90</v>
      </c>
      <c r="I5" s="1" t="s">
        <v>94</v>
      </c>
      <c r="J5" s="1" t="s">
        <v>92</v>
      </c>
      <c r="K5" s="1" t="s">
        <v>94</v>
      </c>
      <c r="L5" s="1" t="s">
        <v>94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116</v>
      </c>
      <c r="S5" s="1" t="s">
        <v>98</v>
      </c>
      <c r="T5" s="1" t="s">
        <v>99</v>
      </c>
      <c r="U5" s="1" t="s">
        <v>117</v>
      </c>
      <c r="V5" s="1" t="s">
        <v>101</v>
      </c>
    </row>
    <row r="6" s="1" customFormat="1" spans="1:22">
      <c r="A6" s="3">
        <v>21199701024</v>
      </c>
      <c r="B6" s="1" t="s">
        <v>118</v>
      </c>
      <c r="C6" s="1" t="s">
        <v>119</v>
      </c>
      <c r="D6" s="1" t="s">
        <v>110</v>
      </c>
      <c r="E6" s="1" t="s">
        <v>42</v>
      </c>
      <c r="F6" s="1" t="s">
        <v>86</v>
      </c>
      <c r="G6" s="1" t="s">
        <v>89</v>
      </c>
      <c r="H6" s="1" t="s">
        <v>90</v>
      </c>
      <c r="I6" s="1" t="s">
        <v>120</v>
      </c>
      <c r="J6" s="1" t="s">
        <v>92</v>
      </c>
      <c r="K6" s="1" t="s">
        <v>120</v>
      </c>
      <c r="L6" s="1" t="s">
        <v>120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121</v>
      </c>
      <c r="S6" s="1" t="s">
        <v>98</v>
      </c>
      <c r="T6" s="1" t="s">
        <v>99</v>
      </c>
      <c r="U6" s="1" t="s">
        <v>100</v>
      </c>
      <c r="V6" s="1" t="s">
        <v>101</v>
      </c>
    </row>
    <row r="7" s="1" customFormat="1" spans="1:22">
      <c r="A7" s="3">
        <v>21180003269</v>
      </c>
      <c r="B7" s="1" t="s">
        <v>122</v>
      </c>
      <c r="C7" s="1" t="s">
        <v>123</v>
      </c>
      <c r="D7" s="1" t="s">
        <v>110</v>
      </c>
      <c r="E7" s="1" t="s">
        <v>38</v>
      </c>
      <c r="F7" s="1" t="s">
        <v>86</v>
      </c>
      <c r="G7" s="1" t="s">
        <v>89</v>
      </c>
      <c r="H7" s="1" t="s">
        <v>90</v>
      </c>
      <c r="I7" s="1" t="s">
        <v>124</v>
      </c>
      <c r="J7" s="1" t="s">
        <v>92</v>
      </c>
      <c r="K7" s="1" t="s">
        <v>124</v>
      </c>
      <c r="L7" s="1" t="s">
        <v>124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125</v>
      </c>
      <c r="S7" s="1" t="s">
        <v>98</v>
      </c>
      <c r="T7" s="1" t="s">
        <v>99</v>
      </c>
      <c r="U7" s="1" t="s">
        <v>100</v>
      </c>
      <c r="V7" s="1" t="s">
        <v>101</v>
      </c>
    </row>
    <row r="8" s="1" customFormat="1" spans="1:22">
      <c r="A8" s="3">
        <v>21138803496</v>
      </c>
      <c r="B8" s="1" t="s">
        <v>126</v>
      </c>
      <c r="C8" s="1" t="s">
        <v>127</v>
      </c>
      <c r="D8" s="1" t="s">
        <v>110</v>
      </c>
      <c r="E8" s="1" t="s">
        <v>31</v>
      </c>
      <c r="F8" s="1" t="s">
        <v>86</v>
      </c>
      <c r="G8" s="1" t="s">
        <v>89</v>
      </c>
      <c r="H8" s="1" t="s">
        <v>90</v>
      </c>
      <c r="I8" s="1" t="s">
        <v>128</v>
      </c>
      <c r="J8" s="1" t="s">
        <v>92</v>
      </c>
      <c r="K8" s="1" t="s">
        <v>128</v>
      </c>
      <c r="L8" s="1" t="s">
        <v>128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96</v>
      </c>
      <c r="R8" s="1" t="s">
        <v>129</v>
      </c>
      <c r="S8" s="1" t="s">
        <v>98</v>
      </c>
      <c r="T8" s="1" t="s">
        <v>99</v>
      </c>
      <c r="U8" s="1" t="s">
        <v>100</v>
      </c>
      <c r="V8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2022-10-19T01:04:08Z</dcterms:created>
  <dcterms:modified xsi:type="dcterms:W3CDTF">2022-10-19T01:13:19Z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C0E9FD4EC3404EA991BC7D7D19FD0044</vt:lpwstr>
  </property>
  <property fmtid="{D5CDD505-2E9C-101B-9397-08002B2CF9AE}" pid="3" name="KSOProductBuildVer">
    <vt:lpwstr>2052-11.1.0.12598</vt:lpwstr>
  </property>
</Properties>
</file>