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  <sheet name="截图" sheetId="4" r:id="rId4"/>
  </sheets>
  <definedNames>
    <definedName name="_xlnm._FilterDatabase" localSheetId="1" hidden="1">对账!$A$1:$X$25</definedName>
  </definedNames>
  <calcPr calcId="144525"/>
</workbook>
</file>

<file path=xl/sharedStrings.xml><?xml version="1.0" encoding="utf-8"?>
<sst xmlns="http://schemas.openxmlformats.org/spreadsheetml/2006/main" count="836" uniqueCount="327">
  <si>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</si>
  <si>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</si>
  <si>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</si>
  <si>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</si>
  <si>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</si>
  <si>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</si>
  <si>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</si>
  <si>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</si>
  <si>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</si>
  <si>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</si>
  <si>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</si>
  <si>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</si>
  <si>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</si>
  <si>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</si>
  <si>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</si>
  <si>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</si>
  <si>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</si>
  <si>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</si>
  <si>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</si>
  <si>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</si>
  <si>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</si>
  <si>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</si>
  <si>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</si>
  <si>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</si>
  <si>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</si>
  <si>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18725442278	</t>
  </si>
  <si>
    <t>Ctrip</t>
  </si>
  <si>
    <t>正常</t>
  </si>
  <si>
    <t>[Lubuk Baja Kota]那格亚希尔巴达姆酒店(Nagoya Hill Hotel Batam)(39626310)</t>
  </si>
  <si>
    <t>高级房&lt;2人入住&gt;&lt;不退款&gt;</t>
  </si>
  <si>
    <t>USD</t>
  </si>
  <si>
    <t>pey/jessica,pey/jessica,pey/jessica,pey/jessica</t>
  </si>
  <si>
    <t>CA5326221019USD</t>
  </si>
  <si>
    <t>未提现</t>
  </si>
  <si>
    <t>携程开票</t>
  </si>
  <si>
    <t xml:space="preserve">	</t>
  </si>
  <si>
    <t xml:space="preserve">F#213207.	</t>
  </si>
  <si>
    <t xml:space="preserve">18954747958	</t>
  </si>
  <si>
    <t>[多伦多]西一景及公寓酒店(One King West Hotel and Residence)(46879347)</t>
  </si>
  <si>
    <t>历史悠久高级套房 - 内部景观&lt;2人入住&gt;&lt;不退款&gt;</t>
  </si>
  <si>
    <t>Radman/Matthew</t>
  </si>
  <si>
    <t xml:space="preserve">2689539	</t>
  </si>
  <si>
    <t xml:space="preserve">116711526	</t>
  </si>
  <si>
    <t xml:space="preserve">21040115401	</t>
  </si>
  <si>
    <t>[里约热内卢]林科斯加雷奥酒店(Linx Galeão)(39043252)</t>
  </si>
  <si>
    <t>标准双人床房&lt;2人入住&gt;&lt;不退款&gt;</t>
  </si>
  <si>
    <t>Duering/Joachim</t>
  </si>
  <si>
    <t xml:space="preserve">2696669	</t>
  </si>
  <si>
    <t xml:space="preserve">64621899	</t>
  </si>
  <si>
    <t xml:space="preserve">21104644728	</t>
  </si>
  <si>
    <t>[普吉岛]巴安延迪时尚普吉岛度假村 (SHA Extra Plus)(Baan Yin Dee Boutique Resort Phuket (SHA Extra Plus))(37213035)</t>
  </si>
  <si>
    <t>豪华池景房&lt;2人入住&gt;&lt;不退款&gt;</t>
  </si>
  <si>
    <t>Kogan/Miri,Kogan/Miri</t>
  </si>
  <si>
    <t xml:space="preserve">2701022	</t>
  </si>
  <si>
    <t xml:space="preserve">21492	</t>
  </si>
  <si>
    <t xml:space="preserve">21112696362	</t>
  </si>
  <si>
    <t>[威尼斯]广场酒店(Hotel Plaza Venice)(37222208)</t>
  </si>
  <si>
    <t>豪华客房&lt;2人入住&gt;&lt;不退款&gt;</t>
  </si>
  <si>
    <t>Fontanini/Giancarlo</t>
  </si>
  <si>
    <t xml:space="preserve">21200122286	</t>
  </si>
  <si>
    <t>[吉隆坡]吉隆坡柏威年酒店 · 悦榕庄管理(Pavilion Hotel Kuala Lumpur Managed by Banyan Tree)(40759685)</t>
  </si>
  <si>
    <t>城市绿洲双床房&lt;2人入住&gt;&lt;不退款&gt;&lt;早餐&gt;</t>
  </si>
  <si>
    <t>WEE JEE SENG/THOMAS,WEE JEE SENG/THOMAS</t>
  </si>
  <si>
    <t xml:space="preserve">193485	</t>
  </si>
  <si>
    <t xml:space="preserve">21200314643	</t>
  </si>
  <si>
    <t>[匹兹堡]匹兹堡广场酒店(Pittsburgh Plaza Hotel)(44690070)</t>
  </si>
  <si>
    <t>豪华特大床房&lt;2人入住&gt;&lt;不退款&gt;</t>
  </si>
  <si>
    <t>Haines/David</t>
  </si>
  <si>
    <t xml:space="preserve">2710909	</t>
  </si>
  <si>
    <t xml:space="preserve">21260726207	</t>
  </si>
  <si>
    <t>内部历史工作室套房&lt;2人入住&gt;&lt;不退款&gt;</t>
  </si>
  <si>
    <t>Filice/Lou</t>
  </si>
  <si>
    <t xml:space="preserve">117762441	</t>
  </si>
  <si>
    <t xml:space="preserve">21376853408	</t>
  </si>
  <si>
    <t>[库克卡克]考拉哈温酒店(SHA Extra Plus)(The Haven Khao Lak(SHA Extra Plus))(39055358)</t>
  </si>
  <si>
    <t>豪华房&lt;2人入住&gt;&lt;不退款&gt;</t>
  </si>
  <si>
    <t>Wirunlert/Mr.Nontawach,Wirunlert/Mr.Nontawach</t>
  </si>
  <si>
    <t xml:space="preserve">186564679	</t>
  </si>
  <si>
    <t xml:space="preserve">21378584587	</t>
  </si>
  <si>
    <t>[孟买]索菲特孟买BKC酒店(Sofitel Mumbai BKC)(37196367)</t>
  </si>
  <si>
    <t>奢华双床房&lt;2人入住&gt;&lt;不退款&gt;</t>
  </si>
  <si>
    <t>dhyani /Pallavi</t>
  </si>
  <si>
    <t xml:space="preserve">2733694	</t>
  </si>
  <si>
    <t xml:space="preserve">6451WJE582;XM	</t>
  </si>
  <si>
    <t xml:space="preserve">21450600697	</t>
  </si>
  <si>
    <t>[普吉岛]我的海滩度假酒店(SHA Extra Plus)(My Beach Resort(SHA Extra Plus))(40721435)</t>
  </si>
  <si>
    <t>高级海景房&lt;2人入住&gt;&lt;不退款&gt;</t>
  </si>
  <si>
    <t>Sriprakoblerk/Kannitthakan,Sriprakoblerk/Kannitthakan</t>
  </si>
  <si>
    <t xml:space="preserve">2739594	</t>
  </si>
  <si>
    <t>取消</t>
  </si>
  <si>
    <t xml:space="preserve">21458407016	</t>
  </si>
  <si>
    <t>[曼谷]曼谷科伦酒店 (SHA Plus+)(Column Bangkok Hotel (SHA Plus+))(37209596)</t>
  </si>
  <si>
    <t>行政一室房&lt;2人入住&gt;&lt;不退款&gt;</t>
  </si>
  <si>
    <t>Dumrongvaree/Narisa,Dumrongvaree/Narisa</t>
  </si>
  <si>
    <t xml:space="preserve">2741067	</t>
  </si>
  <si>
    <t xml:space="preserve">109531	</t>
  </si>
  <si>
    <t xml:space="preserve">21459305992	</t>
  </si>
  <si>
    <t>[新加坡]新加坡吉真宾乐雅酒店(PARKROYAL on Kitchener Road, Singapore)(37195988)</t>
  </si>
  <si>
    <t>豪华特大床房&lt;2人入住&gt;&lt;不退款&gt;&lt;早餐&gt;</t>
  </si>
  <si>
    <t>CHUA/KE MIN</t>
  </si>
  <si>
    <t xml:space="preserve">2741300	</t>
  </si>
  <si>
    <t xml:space="preserve">112842941	</t>
  </si>
  <si>
    <t xml:space="preserve">18269597616	</t>
  </si>
  <si>
    <t>赔款</t>
  </si>
  <si>
    <t>[新加坡]新加坡辉盛凯贝丽酒店服务公寓 (Staycation Approved)(Capri by Fraser Changi City Singapore (Staycation Approved))(5931900)</t>
  </si>
  <si>
    <t>高级一室房&lt;不退款&gt;&lt;2人入住&gt;</t>
  </si>
  <si>
    <t>Chan/ChanJasmine</t>
  </si>
  <si>
    <t xml:space="preserve">18944590759	</t>
  </si>
  <si>
    <t>[纽约]墨水 48 酒店(Ink 48 Hotel)(5931900)</t>
  </si>
  <si>
    <t>特大床房&lt;2人入住&gt;&lt;不退款&gt;</t>
  </si>
  <si>
    <t>boya/ashish</t>
  </si>
  <si>
    <t xml:space="preserve">18952792852	</t>
  </si>
  <si>
    <t>[新加坡]新加坡中山公园戴斯酒店 (SG Clean)(Days Hotel by Wyndham Singapore at Zhongshan Park (SG Clean))(5931900)</t>
  </si>
  <si>
    <t>高级大床房&lt;2人入住&gt;&lt;不退款&gt;</t>
  </si>
  <si>
    <t>ZHANG/KE</t>
  </si>
  <si>
    <t xml:space="preserve">161725978	</t>
  </si>
  <si>
    <t xml:space="preserve">21460258116	</t>
  </si>
  <si>
    <t>[新加坡]新加坡悦乐加东酒店(SG Clean)(Village Hotel Katong by Far East Hospitality (SG Clean))(37206359)</t>
  </si>
  <si>
    <t>高级客房&lt;2人入住&gt;&lt;不退款&gt;</t>
  </si>
  <si>
    <t>Guo/Yikang</t>
  </si>
  <si>
    <t>CA5326221020USD</t>
  </si>
  <si>
    <t xml:space="preserve">18091573500	</t>
  </si>
  <si>
    <t>[多伦多]费尔蒙特皇家约克酒店(Fairmont Royal York Hotel)(37197507)</t>
  </si>
  <si>
    <t>豪华双人床房&lt;不退款&gt;&lt;2人入住&gt;</t>
  </si>
  <si>
    <t>Wilson/Robert,Wilson/Paula</t>
  </si>
  <si>
    <t>CA5326221021USD</t>
  </si>
  <si>
    <t xml:space="preserve">6563969	</t>
  </si>
  <si>
    <t xml:space="preserve">21440581978	</t>
  </si>
  <si>
    <t>[新加坡]新加坡圣淘沙索菲特度假村及水疗中心(Sofitel Singapore Sentosa Resort &amp; Spa (SG Clean))(37241146)</t>
  </si>
  <si>
    <t>园景花园奢华房&lt;2人入住&gt;&lt;不退款&gt;&lt;早餐&gt;</t>
  </si>
  <si>
    <t>HUNG/HUNGEN</t>
  </si>
  <si>
    <t xml:space="preserve">2737865	</t>
  </si>
  <si>
    <t xml:space="preserve">6758678	</t>
  </si>
  <si>
    <t xml:space="preserve">21466230800	</t>
  </si>
  <si>
    <t>[曼谷]曼谷拉差达瑞士酒店 (SHA Extra Plus)(Swissotel Bangkok Ratchada (SHA Extra Plus))(37217315)</t>
  </si>
  <si>
    <t>瑞士尊贵房&lt;2人入住&gt;&lt;不退款&gt;</t>
  </si>
  <si>
    <t>YU/PING</t>
  </si>
  <si>
    <t xml:space="preserve">2742813	</t>
  </si>
  <si>
    <t xml:space="preserve">2069534	</t>
  </si>
  <si>
    <t xml:space="preserve">21473403293	</t>
  </si>
  <si>
    <t>[首尔]首尔康拉德酒店(Conrad Seoul)(39051650)</t>
  </si>
  <si>
    <t>豪华房（特大床，无障碍）&lt;2人入住&gt;&lt;不退款&gt;</t>
  </si>
  <si>
    <t>AN/JIYEONG</t>
  </si>
  <si>
    <t xml:space="preserve">2744499	</t>
  </si>
  <si>
    <t xml:space="preserve">Acknowledged	</t>
  </si>
  <si>
    <t xml:space="preserve">21474043459	</t>
  </si>
  <si>
    <t>城市绿洲特大床房&lt;2人入住&gt;&lt;不退款&gt;&lt;早餐&gt;</t>
  </si>
  <si>
    <t>Jiang /Yuan Yuan</t>
  </si>
  <si>
    <t xml:space="preserve">2744628	</t>
  </si>
  <si>
    <t xml:space="preserve">197035	</t>
  </si>
  <si>
    <t xml:space="preserve">21474226143	</t>
  </si>
  <si>
    <t>[曼谷]奇德伦中心酒店 (SHA Extra Plus)(Centre Point Chidlom (SHA Extra Plus))(37208642)</t>
  </si>
  <si>
    <t>CHEN/WEI</t>
  </si>
  <si>
    <t xml:space="preserve">2744673	</t>
  </si>
  <si>
    <t xml:space="preserve">21474506266	</t>
  </si>
  <si>
    <t>[Batu Sub-District]阿斯顿因巴图(ASTON Inn Batu)(39659340)</t>
  </si>
  <si>
    <t>高级房间&lt;2人入住&gt;&lt;不退款&gt;</t>
  </si>
  <si>
    <t>SUTEJA/ANDI</t>
  </si>
  <si>
    <t xml:space="preserve">2744759	</t>
  </si>
  <si>
    <t>，</t>
  </si>
  <si>
    <t>本期扣款22元</t>
  </si>
  <si>
    <t>本期扣款373元</t>
  </si>
  <si>
    <t>本期扣款129元</t>
  </si>
  <si>
    <t>A221021103355481</t>
  </si>
  <si>
    <t>A221021103502481</t>
  </si>
  <si>
    <t>USD / HKD 当前参考汇率: 7.84937</t>
  </si>
  <si>
    <t>总计：2563 USD/
20117.94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</si>
  <si>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</si>
  <si>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</si>
  <si>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</si>
  <si>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</si>
  <si>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</si>
  <si>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</si>
  <si>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</si>
  <si>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</si>
  <si>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</si>
  <si>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</si>
  <si>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</si>
  <si>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</si>
  <si>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</si>
  <si>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</si>
  <si>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</si>
  <si>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</si>
  <si>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</si>
  <si>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</si>
  <si>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</si>
  <si>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2022-10-17</t>
  </si>
  <si>
    <t>2744759</t>
  </si>
  <si>
    <t>阿斯顿因巴图</t>
  </si>
  <si>
    <t>SUTEJA ANDI</t>
  </si>
  <si>
    <t>2022-10-18</t>
  </si>
  <si>
    <t>退房日周结</t>
  </si>
  <si>
    <t>237.94</t>
  </si>
  <si>
    <t>33.00</t>
  </si>
  <si>
    <t>0</t>
  </si>
  <si>
    <t>0.00</t>
  </si>
  <si>
    <t>携程盛景国际直连</t>
  </si>
  <si>
    <t>01.010677</t>
  </si>
  <si>
    <t>2022-10-17 16:34:41</t>
  </si>
  <si>
    <t>否</t>
  </si>
  <si>
    <t>汇智国际旅游发展有限公司</t>
  </si>
  <si>
    <t>直连</t>
  </si>
  <si>
    <t>印度尼西亚</t>
  </si>
  <si>
    <t>2744628</t>
  </si>
  <si>
    <t>吉隆坡柏威年酒店 · 悦榕庄管理</t>
  </si>
  <si>
    <t>Jiang Yuan Yuan</t>
  </si>
  <si>
    <t>908.51</t>
  </si>
  <si>
    <t>126.00</t>
  </si>
  <si>
    <t>2022-10-17 16:09:18</t>
  </si>
  <si>
    <t>直采</t>
  </si>
  <si>
    <t>马来西亚</t>
  </si>
  <si>
    <t>2744499</t>
  </si>
  <si>
    <t>首尔康莱德酒店</t>
  </si>
  <si>
    <t>AN JIYEONG</t>
  </si>
  <si>
    <t>1975.65</t>
  </si>
  <si>
    <t>274.00</t>
  </si>
  <si>
    <t>2022-10-17 14:17:27</t>
  </si>
  <si>
    <t>韩国</t>
  </si>
  <si>
    <t>2022-10-16</t>
  </si>
  <si>
    <t>2742813</t>
  </si>
  <si>
    <t>曼谷拉差达瑞士酒店 (SHA Extra Plus)</t>
  </si>
  <si>
    <t>YU PING</t>
  </si>
  <si>
    <t>879.67</t>
  </si>
  <si>
    <t>122.00</t>
  </si>
  <si>
    <t>2022-10-16 13:53:11</t>
  </si>
  <si>
    <t>泰国</t>
  </si>
  <si>
    <t>2022-10-15</t>
  </si>
  <si>
    <t>2741300</t>
  </si>
  <si>
    <t>新加坡吉真宾乐雅酒店</t>
  </si>
  <si>
    <t>CHUA KE MIN</t>
  </si>
  <si>
    <t>1204.14</t>
  </si>
  <si>
    <t>167.00</t>
  </si>
  <si>
    <t>2022-10-15 14:51:43</t>
  </si>
  <si>
    <t>新加坡</t>
  </si>
  <si>
    <t>2741067</t>
  </si>
  <si>
    <t>科伦曼谷酒店</t>
  </si>
  <si>
    <t>Dumrongvaree Narisa,Dumrongvaree Narisa</t>
  </si>
  <si>
    <t>447.04</t>
  </si>
  <si>
    <t>62.00</t>
  </si>
  <si>
    <t>2022-10-15 12:08:54</t>
  </si>
  <si>
    <t>2022-10-13</t>
  </si>
  <si>
    <t>2737865</t>
  </si>
  <si>
    <t>新加坡圣淘沙索菲特度假村及水疗中心 (Staycation Approved)</t>
  </si>
  <si>
    <t>HUNG HUNGEN</t>
  </si>
  <si>
    <t>3969.93</t>
  </si>
  <si>
    <t>552.00</t>
  </si>
  <si>
    <t>2022-10-13 14:25:50</t>
  </si>
  <si>
    <t>2022-10-10</t>
  </si>
  <si>
    <t>2733694</t>
  </si>
  <si>
    <t>索菲特孟买BKC酒店</t>
  </si>
  <si>
    <t>dhyani Pallavi</t>
  </si>
  <si>
    <t>912.86</t>
  </si>
  <si>
    <t>128.00</t>
  </si>
  <si>
    <t>2022-10-10 19:26:47</t>
  </si>
  <si>
    <t>印度</t>
  </si>
  <si>
    <t>2733309</t>
  </si>
  <si>
    <t>考拉克天堂酒店</t>
  </si>
  <si>
    <t>Wirunlert Mr.Nontawach,Wirunlert Mr.Nontawach</t>
  </si>
  <si>
    <t>919.99</t>
  </si>
  <si>
    <t>129.00</t>
  </si>
  <si>
    <t>2022-10-11 16:40:41</t>
  </si>
  <si>
    <t>2022-10-01</t>
  </si>
  <si>
    <t>2720013</t>
  </si>
  <si>
    <t>西一景及公寓酒店</t>
  </si>
  <si>
    <t>Filice Lou</t>
  </si>
  <si>
    <t>2312.29</t>
  </si>
  <si>
    <t>324.00</t>
  </si>
  <si>
    <t>2022-10-01 22:22:08</t>
  </si>
  <si>
    <t>加拿大</t>
  </si>
  <si>
    <t>2022-09-26</t>
  </si>
  <si>
    <t>2710909</t>
  </si>
  <si>
    <t>匹兹堡广场酒店</t>
  </si>
  <si>
    <t>Haines David</t>
  </si>
  <si>
    <t>1643.65</t>
  </si>
  <si>
    <t>230.00</t>
  </si>
  <si>
    <t>2022-09-26 22:53:31</t>
  </si>
  <si>
    <t>美国</t>
  </si>
  <si>
    <t>2710893</t>
  </si>
  <si>
    <t>WEE JEE SENG THOMAS,WEE JEE SENG THOMAS</t>
  </si>
  <si>
    <t>886.14</t>
  </si>
  <si>
    <t>124.00</t>
  </si>
  <si>
    <t>2022-09-27 16:00:39</t>
  </si>
  <si>
    <t>2022-09-21</t>
  </si>
  <si>
    <t>2702257</t>
  </si>
  <si>
    <t>广场酒店</t>
  </si>
  <si>
    <t>Fontanini Giancarlo</t>
  </si>
  <si>
    <t>668.37</t>
  </si>
  <si>
    <t>95.00</t>
  </si>
  <si>
    <t>2022-09-21 20:52:24</t>
  </si>
  <si>
    <t>意大利</t>
  </si>
  <si>
    <t>2701022</t>
  </si>
  <si>
    <t>普吉岛班延迪时尚度假村</t>
  </si>
  <si>
    <t>Kogan Miri,Kogan Miri</t>
  </si>
  <si>
    <t>2022-10-14</t>
  </si>
  <si>
    <t>506.56</t>
  </si>
  <si>
    <t>72.00</t>
  </si>
  <si>
    <t>2022-09-21 11:15:08</t>
  </si>
  <si>
    <t>2022-09-17</t>
  </si>
  <si>
    <t>2696669</t>
  </si>
  <si>
    <t>林科斯加雷奥酒店</t>
  </si>
  <si>
    <t>Duering Joachim</t>
  </si>
  <si>
    <t>1282.17</t>
  </si>
  <si>
    <t>183.00</t>
  </si>
  <si>
    <t>2022-09-17 22:17:19</t>
  </si>
  <si>
    <t>巴西</t>
  </si>
  <si>
    <t>2022-09-13</t>
  </si>
  <si>
    <t>2689539</t>
  </si>
  <si>
    <t>Radman Matthew</t>
  </si>
  <si>
    <t>2402.04</t>
  </si>
  <si>
    <t>346.00</t>
  </si>
  <si>
    <t>2022-09-13 06:15:24</t>
  </si>
  <si>
    <t>2022-08-12</t>
  </si>
  <si>
    <t>2652715</t>
  </si>
  <si>
    <t>那格亚希尔巴达姆酒店</t>
  </si>
  <si>
    <t>pey jessica,pey jessica,pey jessica,pey jessica</t>
  </si>
  <si>
    <t>811.18</t>
  </si>
  <si>
    <t>120.00</t>
  </si>
  <si>
    <t>2022-08-12 13:09:54</t>
  </si>
  <si>
    <t>2022-06-11</t>
  </si>
  <si>
    <t>2585441</t>
  </si>
  <si>
    <t>费尔蒙特皇家约克酒店</t>
  </si>
  <si>
    <t>Wilson Robert,Wilson Paula</t>
  </si>
  <si>
    <t>2428.26</t>
  </si>
  <si>
    <t>362.00</t>
  </si>
  <si>
    <t>-362</t>
  </si>
  <si>
    <t>-2428</t>
  </si>
  <si>
    <t>2022-10-03 16:46:34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</si>
</sst>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15</xdr:col>
      <xdr:colOff>514350</xdr:colOff>
      <xdr:row>72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487150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657225</xdr:colOff>
      <xdr:row>47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687425" cy="808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topLeftCell="A13" workbookViewId="0">
      <selection activeCell="A1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44849</v>
      </c>
      <c r="G2" s="6">
        <v>44850</v>
      </c>
      <c r="H2" s="4">
        <v>2</v>
      </c>
      <c r="I2" s="4">
        <v>1</v>
      </c>
      <c r="J2" s="4">
        <v>2</v>
      </c>
      <c r="K2" s="4" t="s">
        <v>30</v>
      </c>
      <c r="L2" s="4">
        <v>120</v>
      </c>
      <c r="M2" s="4">
        <v>120</v>
      </c>
      <c r="N2" s="4" t="s">
        <v>31</v>
      </c>
      <c r="O2" s="4" t="s">
        <v>32</v>
      </c>
      <c r="P2" s="4" t="s">
        <v>33</v>
      </c>
      <c r="Q2" s="4">
        <v>0</v>
      </c>
      <c r="R2" s="7">
        <v>44785</v>
      </c>
      <c r="S2" s="6">
        <v>44853</v>
      </c>
      <c r="T2" s="4" t="s">
        <v>34</v>
      </c>
      <c r="U2" s="4">
        <v>120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44849</v>
      </c>
      <c r="G3" s="6">
        <v>44850</v>
      </c>
      <c r="H3" s="4">
        <v>1</v>
      </c>
      <c r="I3" s="4">
        <v>1</v>
      </c>
      <c r="J3" s="4">
        <v>1</v>
      </c>
      <c r="K3" s="4" t="s">
        <v>30</v>
      </c>
      <c r="L3" s="4">
        <v>346</v>
      </c>
      <c r="M3" s="4">
        <v>346</v>
      </c>
      <c r="N3" s="4" t="s">
        <v>40</v>
      </c>
      <c r="O3" s="4" t="s">
        <v>32</v>
      </c>
      <c r="P3" s="4" t="s">
        <v>33</v>
      </c>
      <c r="Q3" s="4">
        <v>0</v>
      </c>
      <c r="R3" s="7">
        <v>44817</v>
      </c>
      <c r="S3" s="6">
        <v>44853</v>
      </c>
      <c r="T3" s="4" t="s">
        <v>34</v>
      </c>
      <c r="U3" s="4">
        <v>346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44847</v>
      </c>
      <c r="G4" s="6">
        <v>44850</v>
      </c>
      <c r="H4" s="4">
        <v>1</v>
      </c>
      <c r="I4" s="4">
        <v>3</v>
      </c>
      <c r="J4" s="4">
        <v>3</v>
      </c>
      <c r="K4" s="4" t="s">
        <v>30</v>
      </c>
      <c r="L4" s="4">
        <v>183</v>
      </c>
      <c r="M4" s="4">
        <v>183</v>
      </c>
      <c r="N4" s="4" t="s">
        <v>46</v>
      </c>
      <c r="O4" s="4" t="s">
        <v>32</v>
      </c>
      <c r="P4" s="4" t="s">
        <v>33</v>
      </c>
      <c r="Q4" s="4">
        <v>0</v>
      </c>
      <c r="R4" s="7">
        <v>44821</v>
      </c>
      <c r="S4" s="6">
        <v>44853</v>
      </c>
      <c r="T4" s="4" t="s">
        <v>34</v>
      </c>
      <c r="U4" s="4">
        <v>183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44848</v>
      </c>
      <c r="G5" s="6">
        <v>44850</v>
      </c>
      <c r="H5" s="4">
        <v>1</v>
      </c>
      <c r="I5" s="4">
        <v>2</v>
      </c>
      <c r="J5" s="4">
        <v>2</v>
      </c>
      <c r="K5" s="4" t="s">
        <v>30</v>
      </c>
      <c r="L5" s="4">
        <v>72</v>
      </c>
      <c r="M5" s="4">
        <v>72</v>
      </c>
      <c r="N5" s="4" t="s">
        <v>52</v>
      </c>
      <c r="O5" s="4" t="s">
        <v>32</v>
      </c>
      <c r="P5" s="4" t="s">
        <v>33</v>
      </c>
      <c r="Q5" s="4">
        <v>0</v>
      </c>
      <c r="R5" s="7">
        <v>44825</v>
      </c>
      <c r="S5" s="6">
        <v>44853</v>
      </c>
      <c r="T5" s="4" t="s">
        <v>34</v>
      </c>
      <c r="U5" s="4">
        <v>72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44849</v>
      </c>
      <c r="G6" s="6">
        <v>44850</v>
      </c>
      <c r="H6" s="4">
        <v>1</v>
      </c>
      <c r="I6" s="4">
        <v>1</v>
      </c>
      <c r="J6" s="4">
        <v>1</v>
      </c>
      <c r="K6" s="4" t="s">
        <v>30</v>
      </c>
      <c r="L6" s="4">
        <v>95</v>
      </c>
      <c r="M6" s="4">
        <v>95</v>
      </c>
      <c r="N6" s="4" t="s">
        <v>58</v>
      </c>
      <c r="O6" s="4" t="s">
        <v>32</v>
      </c>
      <c r="P6" s="4" t="s">
        <v>33</v>
      </c>
      <c r="Q6" s="4">
        <v>0</v>
      </c>
      <c r="R6" s="7">
        <v>44825</v>
      </c>
      <c r="S6" s="6">
        <v>44853</v>
      </c>
      <c r="T6" s="4" t="s">
        <v>34</v>
      </c>
      <c r="U6" s="4">
        <v>95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44849</v>
      </c>
      <c r="G7" s="6">
        <v>44850</v>
      </c>
      <c r="H7" s="4">
        <v>1</v>
      </c>
      <c r="I7" s="4">
        <v>1</v>
      </c>
      <c r="J7" s="4">
        <v>1</v>
      </c>
      <c r="K7" s="4" t="s">
        <v>30</v>
      </c>
      <c r="L7" s="4">
        <v>124</v>
      </c>
      <c r="M7" s="4">
        <v>124</v>
      </c>
      <c r="N7" s="4" t="s">
        <v>62</v>
      </c>
      <c r="O7" s="4" t="s">
        <v>32</v>
      </c>
      <c r="P7" s="4" t="s">
        <v>33</v>
      </c>
      <c r="Q7" s="4">
        <v>0</v>
      </c>
      <c r="R7" s="7">
        <v>44830</v>
      </c>
      <c r="S7" s="6">
        <v>44853</v>
      </c>
      <c r="T7" s="4" t="s">
        <v>34</v>
      </c>
      <c r="U7" s="4">
        <v>124</v>
      </c>
      <c r="V7" s="4">
        <v>0</v>
      </c>
      <c r="W7" s="4">
        <v>0</v>
      </c>
      <c r="X7" s="4" t="s">
        <v>35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44849</v>
      </c>
      <c r="G8" s="6">
        <v>44850</v>
      </c>
      <c r="H8" s="4">
        <v>1</v>
      </c>
      <c r="I8" s="4">
        <v>1</v>
      </c>
      <c r="J8" s="4">
        <v>1</v>
      </c>
      <c r="K8" s="4" t="s">
        <v>30</v>
      </c>
      <c r="L8" s="4">
        <v>230</v>
      </c>
      <c r="M8" s="4">
        <v>230</v>
      </c>
      <c r="N8" s="4" t="s">
        <v>67</v>
      </c>
      <c r="O8" s="4" t="s">
        <v>32</v>
      </c>
      <c r="P8" s="4" t="s">
        <v>33</v>
      </c>
      <c r="Q8" s="4">
        <v>0</v>
      </c>
      <c r="R8" s="7">
        <v>44830</v>
      </c>
      <c r="S8" s="6">
        <v>44853</v>
      </c>
      <c r="T8" s="4" t="s">
        <v>34</v>
      </c>
      <c r="U8" s="4">
        <v>230</v>
      </c>
      <c r="V8" s="4">
        <v>0</v>
      </c>
      <c r="W8" s="4">
        <v>0</v>
      </c>
      <c r="X8" s="4" t="s">
        <v>68</v>
      </c>
      <c r="Y8" s="4" t="s">
        <v>35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38</v>
      </c>
      <c r="E9" s="4" t="s">
        <v>70</v>
      </c>
      <c r="F9" s="6">
        <v>44849</v>
      </c>
      <c r="G9" s="6">
        <v>44850</v>
      </c>
      <c r="H9" s="4">
        <v>1</v>
      </c>
      <c r="I9" s="4">
        <v>1</v>
      </c>
      <c r="J9" s="4">
        <v>1</v>
      </c>
      <c r="K9" s="4" t="s">
        <v>30</v>
      </c>
      <c r="L9" s="4">
        <v>324</v>
      </c>
      <c r="M9" s="4">
        <v>324</v>
      </c>
      <c r="N9" s="4" t="s">
        <v>71</v>
      </c>
      <c r="O9" s="4" t="s">
        <v>32</v>
      </c>
      <c r="P9" s="4" t="s">
        <v>33</v>
      </c>
      <c r="Q9" s="4">
        <v>0</v>
      </c>
      <c r="R9" s="7">
        <v>44835</v>
      </c>
      <c r="S9" s="6">
        <v>44853</v>
      </c>
      <c r="T9" s="4" t="s">
        <v>34</v>
      </c>
      <c r="U9" s="4">
        <v>324</v>
      </c>
      <c r="V9" s="4">
        <v>0</v>
      </c>
      <c r="W9" s="4">
        <v>0</v>
      </c>
      <c r="X9" s="4" t="s">
        <v>35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44847</v>
      </c>
      <c r="G10" s="6">
        <v>44850</v>
      </c>
      <c r="H10" s="4">
        <v>1</v>
      </c>
      <c r="I10" s="4">
        <v>3</v>
      </c>
      <c r="J10" s="4">
        <v>3</v>
      </c>
      <c r="K10" s="4" t="s">
        <v>30</v>
      </c>
      <c r="L10" s="4">
        <v>129</v>
      </c>
      <c r="M10" s="4">
        <v>129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44844</v>
      </c>
      <c r="S10" s="6">
        <v>44853</v>
      </c>
      <c r="T10" s="4" t="s">
        <v>34</v>
      </c>
      <c r="U10" s="4">
        <v>129</v>
      </c>
      <c r="V10" s="4">
        <v>0</v>
      </c>
      <c r="W10" s="4">
        <v>0</v>
      </c>
      <c r="X10" s="4" t="s">
        <v>35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44849</v>
      </c>
      <c r="G11" s="6">
        <v>44850</v>
      </c>
      <c r="H11" s="4">
        <v>1</v>
      </c>
      <c r="I11" s="4">
        <v>1</v>
      </c>
      <c r="J11" s="4">
        <v>1</v>
      </c>
      <c r="K11" s="4" t="s">
        <v>30</v>
      </c>
      <c r="L11" s="4">
        <v>128</v>
      </c>
      <c r="M11" s="4">
        <v>128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44844</v>
      </c>
      <c r="S11" s="6">
        <v>44853</v>
      </c>
      <c r="T11" s="4" t="s">
        <v>34</v>
      </c>
      <c r="U11" s="4">
        <v>128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44849</v>
      </c>
      <c r="G12" s="6">
        <v>44850</v>
      </c>
      <c r="H12" s="4">
        <v>1</v>
      </c>
      <c r="I12" s="4">
        <v>1</v>
      </c>
      <c r="J12" s="4">
        <v>1</v>
      </c>
      <c r="K12" s="4" t="s">
        <v>30</v>
      </c>
      <c r="L12" s="4">
        <v>80</v>
      </c>
      <c r="M12" s="4">
        <v>80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44848</v>
      </c>
      <c r="S12" s="6">
        <v>44853</v>
      </c>
      <c r="T12" s="4" t="s">
        <v>34</v>
      </c>
      <c r="U12" s="4">
        <v>80</v>
      </c>
      <c r="V12" s="4">
        <v>0</v>
      </c>
      <c r="W12" s="4">
        <v>0</v>
      </c>
      <c r="X12" s="4" t="s">
        <v>88</v>
      </c>
      <c r="Y12" s="4" t="s">
        <v>35</v>
      </c>
    </row>
    <row r="13" s="4" customFormat="1" spans="1:25">
      <c r="A13" s="4" t="s">
        <v>84</v>
      </c>
      <c r="B13" s="4" t="s">
        <v>26</v>
      </c>
      <c r="C13" s="4" t="s">
        <v>89</v>
      </c>
      <c r="D13" s="4" t="s">
        <v>85</v>
      </c>
      <c r="E13" s="4" t="s">
        <v>86</v>
      </c>
      <c r="F13" s="6">
        <v>44849</v>
      </c>
      <c r="G13" s="6">
        <v>44850</v>
      </c>
      <c r="H13" s="4">
        <v>1</v>
      </c>
      <c r="I13" s="4">
        <v>1</v>
      </c>
      <c r="J13" s="4">
        <v>1</v>
      </c>
      <c r="K13" s="4" t="s">
        <v>30</v>
      </c>
      <c r="L13" s="4">
        <v>-80</v>
      </c>
      <c r="M13" s="4">
        <v>-80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44848</v>
      </c>
      <c r="S13" s="6">
        <v>44853</v>
      </c>
      <c r="T13" s="4" t="s">
        <v>34</v>
      </c>
      <c r="U13" s="4">
        <v>-80</v>
      </c>
      <c r="V13" s="4">
        <v>0</v>
      </c>
      <c r="W13" s="4">
        <v>0</v>
      </c>
      <c r="X13" s="4" t="s">
        <v>88</v>
      </c>
      <c r="Y13" s="4" t="s">
        <v>35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44849</v>
      </c>
      <c r="G14" s="6">
        <v>44850</v>
      </c>
      <c r="H14" s="4">
        <v>1</v>
      </c>
      <c r="I14" s="4">
        <v>1</v>
      </c>
      <c r="J14" s="4">
        <v>1</v>
      </c>
      <c r="K14" s="4" t="s">
        <v>30</v>
      </c>
      <c r="L14" s="4">
        <v>62</v>
      </c>
      <c r="M14" s="4">
        <v>62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44849</v>
      </c>
      <c r="S14" s="6">
        <v>44853</v>
      </c>
      <c r="T14" s="4" t="s">
        <v>34</v>
      </c>
      <c r="U14" s="4">
        <v>62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44849</v>
      </c>
      <c r="G15" s="6">
        <v>44850</v>
      </c>
      <c r="H15" s="4">
        <v>1</v>
      </c>
      <c r="I15" s="4">
        <v>1</v>
      </c>
      <c r="J15" s="4">
        <v>1</v>
      </c>
      <c r="K15" s="4" t="s">
        <v>30</v>
      </c>
      <c r="L15" s="4">
        <v>167</v>
      </c>
      <c r="M15" s="4">
        <v>167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44849</v>
      </c>
      <c r="S15" s="6">
        <v>44853</v>
      </c>
      <c r="T15" s="4" t="s">
        <v>34</v>
      </c>
      <c r="U15" s="4">
        <v>167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103</v>
      </c>
      <c r="D16" s="4" t="s">
        <v>104</v>
      </c>
      <c r="E16" s="4" t="s">
        <v>105</v>
      </c>
      <c r="F16" s="6">
        <v>44813</v>
      </c>
      <c r="G16" s="6">
        <v>44814</v>
      </c>
      <c r="H16" s="4">
        <v>1</v>
      </c>
      <c r="I16" s="4">
        <v>1</v>
      </c>
      <c r="J16" s="4">
        <v>1</v>
      </c>
      <c r="K16" s="4" t="s">
        <v>30</v>
      </c>
      <c r="L16" s="4">
        <v>-147.43</v>
      </c>
      <c r="M16" s="4">
        <v>-147.43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44744</v>
      </c>
      <c r="S16" s="6">
        <v>44853</v>
      </c>
      <c r="T16" s="4"/>
      <c r="U16" s="4">
        <v>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107</v>
      </c>
      <c r="B17" s="4" t="s">
        <v>26</v>
      </c>
      <c r="C17" s="4" t="s">
        <v>103</v>
      </c>
      <c r="D17" s="4" t="s">
        <v>108</v>
      </c>
      <c r="E17" s="4" t="s">
        <v>109</v>
      </c>
      <c r="F17" s="6">
        <v>44813</v>
      </c>
      <c r="G17" s="6">
        <v>44814</v>
      </c>
      <c r="H17" s="4">
        <v>1</v>
      </c>
      <c r="I17" s="4">
        <v>1</v>
      </c>
      <c r="J17" s="4">
        <v>1</v>
      </c>
      <c r="K17" s="4" t="s">
        <v>30</v>
      </c>
      <c r="L17" s="4">
        <v>-2590</v>
      </c>
      <c r="M17" s="4">
        <v>-2590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44813</v>
      </c>
      <c r="S17" s="6">
        <v>44853</v>
      </c>
      <c r="T17" s="4"/>
      <c r="U17" s="4">
        <v>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111</v>
      </c>
      <c r="B18" s="4" t="s">
        <v>26</v>
      </c>
      <c r="C18" s="4" t="s">
        <v>103</v>
      </c>
      <c r="D18" s="4" t="s">
        <v>112</v>
      </c>
      <c r="E18" s="4" t="s">
        <v>113</v>
      </c>
      <c r="F18" s="6">
        <v>44818</v>
      </c>
      <c r="G18" s="6">
        <v>44820</v>
      </c>
      <c r="H18" s="4">
        <v>1</v>
      </c>
      <c r="I18" s="4">
        <v>2</v>
      </c>
      <c r="J18" s="4">
        <v>2</v>
      </c>
      <c r="K18" s="4" t="s">
        <v>30</v>
      </c>
      <c r="L18" s="4">
        <v>-893.52</v>
      </c>
      <c r="M18" s="4">
        <v>-893.52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44816</v>
      </c>
      <c r="S18" s="6">
        <v>44853</v>
      </c>
      <c r="T18" s="4"/>
      <c r="U18" s="4">
        <v>0</v>
      </c>
      <c r="V18" s="4">
        <v>0</v>
      </c>
      <c r="W18" s="4">
        <v>0</v>
      </c>
      <c r="X18" s="4" t="s">
        <v>35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44850</v>
      </c>
      <c r="G19" s="6">
        <v>44851</v>
      </c>
      <c r="H19" s="4">
        <v>1</v>
      </c>
      <c r="I19" s="4">
        <v>1</v>
      </c>
      <c r="J19" s="4">
        <v>1</v>
      </c>
      <c r="K19" s="4" t="s">
        <v>30</v>
      </c>
      <c r="L19" s="4">
        <v>100</v>
      </c>
      <c r="M19" s="4">
        <v>100</v>
      </c>
      <c r="N19" s="4" t="s">
        <v>119</v>
      </c>
      <c r="O19" s="4" t="s">
        <v>120</v>
      </c>
      <c r="P19" s="4" t="s">
        <v>33</v>
      </c>
      <c r="Q19" s="4">
        <v>0</v>
      </c>
      <c r="R19" s="7">
        <v>44849</v>
      </c>
      <c r="S19" s="6">
        <v>44854</v>
      </c>
      <c r="T19" s="4" t="s">
        <v>34</v>
      </c>
      <c r="U19" s="4">
        <v>100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116</v>
      </c>
      <c r="B20" s="4" t="s">
        <v>26</v>
      </c>
      <c r="C20" s="4" t="s">
        <v>89</v>
      </c>
      <c r="D20" s="4" t="s">
        <v>117</v>
      </c>
      <c r="E20" s="4" t="s">
        <v>118</v>
      </c>
      <c r="F20" s="6">
        <v>44850</v>
      </c>
      <c r="G20" s="6">
        <v>44851</v>
      </c>
      <c r="H20" s="4">
        <v>1</v>
      </c>
      <c r="I20" s="4">
        <v>1</v>
      </c>
      <c r="J20" s="4">
        <v>1</v>
      </c>
      <c r="K20" s="4" t="s">
        <v>30</v>
      </c>
      <c r="L20" s="4">
        <v>-100</v>
      </c>
      <c r="M20" s="4">
        <v>-100</v>
      </c>
      <c r="N20" s="4" t="s">
        <v>119</v>
      </c>
      <c r="O20" s="4" t="s">
        <v>120</v>
      </c>
      <c r="P20" s="4" t="s">
        <v>33</v>
      </c>
      <c r="Q20" s="4">
        <v>0</v>
      </c>
      <c r="R20" s="7">
        <v>44849</v>
      </c>
      <c r="S20" s="6">
        <v>44854</v>
      </c>
      <c r="T20" s="4" t="s">
        <v>34</v>
      </c>
      <c r="U20" s="4">
        <v>-100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102</v>
      </c>
      <c r="B21" s="4" t="s">
        <v>26</v>
      </c>
      <c r="C21" s="4" t="s">
        <v>103</v>
      </c>
      <c r="D21" s="4" t="s">
        <v>104</v>
      </c>
      <c r="E21" s="4" t="s">
        <v>105</v>
      </c>
      <c r="F21" s="6">
        <v>44813</v>
      </c>
      <c r="G21" s="6">
        <v>44814</v>
      </c>
      <c r="H21" s="4">
        <v>1</v>
      </c>
      <c r="I21" s="4">
        <v>1</v>
      </c>
      <c r="J21" s="4">
        <v>1</v>
      </c>
      <c r="K21" s="4" t="s">
        <v>30</v>
      </c>
      <c r="L21" s="4">
        <v>147.43</v>
      </c>
      <c r="M21" s="4">
        <v>147.43</v>
      </c>
      <c r="N21" s="4" t="s">
        <v>106</v>
      </c>
      <c r="O21" s="4" t="s">
        <v>120</v>
      </c>
      <c r="P21" s="4" t="s">
        <v>33</v>
      </c>
      <c r="Q21" s="4">
        <v>0</v>
      </c>
      <c r="R21" s="7">
        <v>44744</v>
      </c>
      <c r="S21" s="6">
        <v>44854</v>
      </c>
      <c r="T21" s="4"/>
      <c r="U21" s="4">
        <v>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107</v>
      </c>
      <c r="B22" s="4" t="s">
        <v>26</v>
      </c>
      <c r="C22" s="4" t="s">
        <v>103</v>
      </c>
      <c r="D22" s="4" t="s">
        <v>108</v>
      </c>
      <c r="E22" s="4" t="s">
        <v>109</v>
      </c>
      <c r="F22" s="6">
        <v>44813</v>
      </c>
      <c r="G22" s="6">
        <v>44814</v>
      </c>
      <c r="H22" s="4">
        <v>1</v>
      </c>
      <c r="I22" s="4">
        <v>1</v>
      </c>
      <c r="J22" s="4">
        <v>1</v>
      </c>
      <c r="K22" s="4" t="s">
        <v>30</v>
      </c>
      <c r="L22" s="4">
        <v>2590</v>
      </c>
      <c r="M22" s="4">
        <v>2590</v>
      </c>
      <c r="N22" s="4" t="s">
        <v>110</v>
      </c>
      <c r="O22" s="4" t="s">
        <v>120</v>
      </c>
      <c r="P22" s="4" t="s">
        <v>33</v>
      </c>
      <c r="Q22" s="4">
        <v>0</v>
      </c>
      <c r="R22" s="7">
        <v>44813</v>
      </c>
      <c r="S22" s="6">
        <v>44854</v>
      </c>
      <c r="T22" s="4"/>
      <c r="U22" s="4">
        <v>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111</v>
      </c>
      <c r="B23" s="4" t="s">
        <v>26</v>
      </c>
      <c r="C23" s="4" t="s">
        <v>103</v>
      </c>
      <c r="D23" s="4" t="s">
        <v>112</v>
      </c>
      <c r="E23" s="4" t="s">
        <v>113</v>
      </c>
      <c r="F23" s="6">
        <v>44818</v>
      </c>
      <c r="G23" s="6">
        <v>44820</v>
      </c>
      <c r="H23" s="4">
        <v>1</v>
      </c>
      <c r="I23" s="4">
        <v>2</v>
      </c>
      <c r="J23" s="4">
        <v>2</v>
      </c>
      <c r="K23" s="4" t="s">
        <v>30</v>
      </c>
      <c r="L23" s="4">
        <v>893.52</v>
      </c>
      <c r="M23" s="4">
        <v>893.52</v>
      </c>
      <c r="N23" s="4" t="s">
        <v>114</v>
      </c>
      <c r="O23" s="4" t="s">
        <v>120</v>
      </c>
      <c r="P23" s="4" t="s">
        <v>33</v>
      </c>
      <c r="Q23" s="4">
        <v>0</v>
      </c>
      <c r="R23" s="7">
        <v>44816</v>
      </c>
      <c r="S23" s="6">
        <v>44854</v>
      </c>
      <c r="T23" s="4"/>
      <c r="U23" s="4">
        <v>0</v>
      </c>
      <c r="V23" s="4">
        <v>0</v>
      </c>
      <c r="W23" s="4">
        <v>0</v>
      </c>
      <c r="X23" s="4" t="s">
        <v>35</v>
      </c>
      <c r="Y23" s="4" t="s">
        <v>115</v>
      </c>
    </row>
    <row r="24" s="4" customFormat="1" spans="1:25">
      <c r="A24" s="4" t="s">
        <v>102</v>
      </c>
      <c r="B24" s="4" t="s">
        <v>26</v>
      </c>
      <c r="C24" s="4" t="s">
        <v>103</v>
      </c>
      <c r="D24" s="4" t="s">
        <v>104</v>
      </c>
      <c r="E24" s="4" t="s">
        <v>105</v>
      </c>
      <c r="F24" s="6">
        <v>44813</v>
      </c>
      <c r="G24" s="6">
        <v>44814</v>
      </c>
      <c r="H24" s="4">
        <v>1</v>
      </c>
      <c r="I24" s="4">
        <v>1</v>
      </c>
      <c r="J24" s="4">
        <v>1</v>
      </c>
      <c r="K24" s="4" t="s">
        <v>30</v>
      </c>
      <c r="L24" s="4">
        <v>-22</v>
      </c>
      <c r="M24" s="4">
        <v>-22</v>
      </c>
      <c r="N24" s="4" t="s">
        <v>106</v>
      </c>
      <c r="O24" s="4" t="s">
        <v>120</v>
      </c>
      <c r="P24" s="4" t="s">
        <v>33</v>
      </c>
      <c r="Q24" s="4">
        <v>0</v>
      </c>
      <c r="R24" s="7">
        <v>44744</v>
      </c>
      <c r="S24" s="6">
        <v>44854</v>
      </c>
      <c r="T24" s="4"/>
      <c r="U24" s="4">
        <v>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107</v>
      </c>
      <c r="B25" s="4" t="s">
        <v>26</v>
      </c>
      <c r="C25" s="4" t="s">
        <v>103</v>
      </c>
      <c r="D25" s="4" t="s">
        <v>108</v>
      </c>
      <c r="E25" s="4" t="s">
        <v>109</v>
      </c>
      <c r="F25" s="6">
        <v>44813</v>
      </c>
      <c r="G25" s="6">
        <v>44814</v>
      </c>
      <c r="H25" s="4">
        <v>1</v>
      </c>
      <c r="I25" s="4">
        <v>1</v>
      </c>
      <c r="J25" s="4">
        <v>1</v>
      </c>
      <c r="K25" s="4" t="s">
        <v>30</v>
      </c>
      <c r="L25" s="4">
        <v>-373</v>
      </c>
      <c r="M25" s="4">
        <v>-373</v>
      </c>
      <c r="N25" s="4" t="s">
        <v>110</v>
      </c>
      <c r="O25" s="4" t="s">
        <v>120</v>
      </c>
      <c r="P25" s="4" t="s">
        <v>33</v>
      </c>
      <c r="Q25" s="4">
        <v>0</v>
      </c>
      <c r="R25" s="7">
        <v>44813</v>
      </c>
      <c r="S25" s="6">
        <v>44854</v>
      </c>
      <c r="T25" s="4"/>
      <c r="U25" s="4">
        <v>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111</v>
      </c>
      <c r="B26" s="4" t="s">
        <v>26</v>
      </c>
      <c r="C26" s="4" t="s">
        <v>103</v>
      </c>
      <c r="D26" s="4" t="s">
        <v>112</v>
      </c>
      <c r="E26" s="4" t="s">
        <v>113</v>
      </c>
      <c r="F26" s="6">
        <v>44818</v>
      </c>
      <c r="G26" s="6">
        <v>44820</v>
      </c>
      <c r="H26" s="4">
        <v>1</v>
      </c>
      <c r="I26" s="4">
        <v>2</v>
      </c>
      <c r="J26" s="4">
        <v>2</v>
      </c>
      <c r="K26" s="4" t="s">
        <v>30</v>
      </c>
      <c r="L26" s="4">
        <v>-129</v>
      </c>
      <c r="M26" s="4">
        <v>-129</v>
      </c>
      <c r="N26" s="4" t="s">
        <v>114</v>
      </c>
      <c r="O26" s="4" t="s">
        <v>120</v>
      </c>
      <c r="P26" s="4" t="s">
        <v>33</v>
      </c>
      <c r="Q26" s="4">
        <v>0</v>
      </c>
      <c r="R26" s="7">
        <v>44816</v>
      </c>
      <c r="S26" s="6">
        <v>44854</v>
      </c>
      <c r="T26" s="4"/>
      <c r="U26" s="4">
        <v>0</v>
      </c>
      <c r="V26" s="4">
        <v>0</v>
      </c>
      <c r="W26" s="4">
        <v>0</v>
      </c>
      <c r="X26" s="4" t="s">
        <v>35</v>
      </c>
      <c r="Y26" s="4" t="s">
        <v>115</v>
      </c>
    </row>
    <row r="27" s="4" customFormat="1" spans="1:25">
      <c r="A27" s="4" t="s">
        <v>121</v>
      </c>
      <c r="B27" s="4" t="s">
        <v>26</v>
      </c>
      <c r="C27" s="4" t="s">
        <v>27</v>
      </c>
      <c r="D27" s="4" t="s">
        <v>122</v>
      </c>
      <c r="E27" s="4" t="s">
        <v>123</v>
      </c>
      <c r="F27" s="6">
        <v>44851</v>
      </c>
      <c r="G27" s="6">
        <v>44852</v>
      </c>
      <c r="H27" s="4">
        <v>1</v>
      </c>
      <c r="I27" s="4">
        <v>1</v>
      </c>
      <c r="J27" s="4">
        <v>1</v>
      </c>
      <c r="K27" s="4" t="s">
        <v>30</v>
      </c>
      <c r="L27" s="4">
        <v>362</v>
      </c>
      <c r="M27" s="4">
        <v>362</v>
      </c>
      <c r="N27" s="4" t="s">
        <v>124</v>
      </c>
      <c r="O27" s="4" t="s">
        <v>125</v>
      </c>
      <c r="P27" s="4" t="s">
        <v>33</v>
      </c>
      <c r="Q27" s="4">
        <v>0</v>
      </c>
      <c r="R27" s="7">
        <v>44723</v>
      </c>
      <c r="S27" s="6">
        <v>44855</v>
      </c>
      <c r="T27" s="4" t="s">
        <v>34</v>
      </c>
      <c r="U27" s="4">
        <v>362</v>
      </c>
      <c r="V27" s="4">
        <v>0</v>
      </c>
      <c r="W27" s="4">
        <v>0</v>
      </c>
      <c r="X27" s="4" t="s">
        <v>35</v>
      </c>
      <c r="Y27" s="4" t="s">
        <v>126</v>
      </c>
    </row>
    <row r="28" s="4" customFormat="1" spans="1:25">
      <c r="A28" s="4" t="s">
        <v>121</v>
      </c>
      <c r="B28" s="4" t="s">
        <v>26</v>
      </c>
      <c r="C28" s="4" t="s">
        <v>89</v>
      </c>
      <c r="D28" s="4" t="s">
        <v>122</v>
      </c>
      <c r="E28" s="4" t="s">
        <v>123</v>
      </c>
      <c r="F28" s="6">
        <v>44851</v>
      </c>
      <c r="G28" s="6">
        <v>44852</v>
      </c>
      <c r="H28" s="4">
        <v>1</v>
      </c>
      <c r="I28" s="4">
        <v>1</v>
      </c>
      <c r="J28" s="4">
        <v>1</v>
      </c>
      <c r="K28" s="4" t="s">
        <v>30</v>
      </c>
      <c r="L28" s="4">
        <v>-362</v>
      </c>
      <c r="M28" s="4">
        <v>-362</v>
      </c>
      <c r="N28" s="4" t="s">
        <v>124</v>
      </c>
      <c r="O28" s="4" t="s">
        <v>125</v>
      </c>
      <c r="P28" s="4" t="s">
        <v>33</v>
      </c>
      <c r="Q28" s="4">
        <v>0</v>
      </c>
      <c r="R28" s="7">
        <v>44723</v>
      </c>
      <c r="S28" s="6">
        <v>44855</v>
      </c>
      <c r="T28" s="4" t="s">
        <v>34</v>
      </c>
      <c r="U28" s="4">
        <v>-362</v>
      </c>
      <c r="V28" s="4">
        <v>0</v>
      </c>
      <c r="W28" s="4">
        <v>0</v>
      </c>
      <c r="X28" s="4" t="s">
        <v>35</v>
      </c>
      <c r="Y28" s="4" t="s">
        <v>126</v>
      </c>
    </row>
    <row r="29" s="4" customFormat="1" spans="1:25">
      <c r="A29" s="4" t="s">
        <v>127</v>
      </c>
      <c r="B29" s="4" t="s">
        <v>26</v>
      </c>
      <c r="C29" s="4" t="s">
        <v>27</v>
      </c>
      <c r="D29" s="4" t="s">
        <v>128</v>
      </c>
      <c r="E29" s="4" t="s">
        <v>129</v>
      </c>
      <c r="F29" s="6">
        <v>44850</v>
      </c>
      <c r="G29" s="6">
        <v>44852</v>
      </c>
      <c r="H29" s="4">
        <v>1</v>
      </c>
      <c r="I29" s="4">
        <v>2</v>
      </c>
      <c r="J29" s="4">
        <v>2</v>
      </c>
      <c r="K29" s="4" t="s">
        <v>30</v>
      </c>
      <c r="L29" s="4">
        <v>552</v>
      </c>
      <c r="M29" s="4">
        <v>552</v>
      </c>
      <c r="N29" s="4" t="s">
        <v>130</v>
      </c>
      <c r="O29" s="4" t="s">
        <v>125</v>
      </c>
      <c r="P29" s="4" t="s">
        <v>33</v>
      </c>
      <c r="Q29" s="4">
        <v>0</v>
      </c>
      <c r="R29" s="7">
        <v>44847</v>
      </c>
      <c r="S29" s="6">
        <v>44855</v>
      </c>
      <c r="T29" s="4" t="s">
        <v>34</v>
      </c>
      <c r="U29" s="4">
        <v>552</v>
      </c>
      <c r="V29" s="4">
        <v>0</v>
      </c>
      <c r="W29" s="4">
        <v>0</v>
      </c>
      <c r="X29" s="4" t="s">
        <v>131</v>
      </c>
      <c r="Y29" s="4" t="s">
        <v>132</v>
      </c>
    </row>
    <row r="30" s="4" customFormat="1" spans="1:25">
      <c r="A30" s="4" t="s">
        <v>133</v>
      </c>
      <c r="B30" s="4" t="s">
        <v>26</v>
      </c>
      <c r="C30" s="4" t="s">
        <v>27</v>
      </c>
      <c r="D30" s="4" t="s">
        <v>134</v>
      </c>
      <c r="E30" s="4" t="s">
        <v>135</v>
      </c>
      <c r="F30" s="6">
        <v>44850</v>
      </c>
      <c r="G30" s="6">
        <v>44852</v>
      </c>
      <c r="H30" s="4">
        <v>1</v>
      </c>
      <c r="I30" s="4">
        <v>2</v>
      </c>
      <c r="J30" s="4">
        <v>2</v>
      </c>
      <c r="K30" s="4" t="s">
        <v>30</v>
      </c>
      <c r="L30" s="4">
        <v>122</v>
      </c>
      <c r="M30" s="4">
        <v>122</v>
      </c>
      <c r="N30" s="4" t="s">
        <v>136</v>
      </c>
      <c r="O30" s="4" t="s">
        <v>125</v>
      </c>
      <c r="P30" s="4" t="s">
        <v>33</v>
      </c>
      <c r="Q30" s="4">
        <v>0</v>
      </c>
      <c r="R30" s="7">
        <v>44850</v>
      </c>
      <c r="S30" s="6">
        <v>44855</v>
      </c>
      <c r="T30" s="4" t="s">
        <v>34</v>
      </c>
      <c r="U30" s="4">
        <v>122</v>
      </c>
      <c r="V30" s="4">
        <v>0</v>
      </c>
      <c r="W30" s="4">
        <v>0</v>
      </c>
      <c r="X30" s="4" t="s">
        <v>137</v>
      </c>
      <c r="Y30" s="4" t="s">
        <v>138</v>
      </c>
    </row>
    <row r="31" s="4" customFormat="1" spans="1:25">
      <c r="A31" s="4" t="s">
        <v>139</v>
      </c>
      <c r="B31" s="4" t="s">
        <v>26</v>
      </c>
      <c r="C31" s="4" t="s">
        <v>27</v>
      </c>
      <c r="D31" s="4" t="s">
        <v>140</v>
      </c>
      <c r="E31" s="4" t="s">
        <v>141</v>
      </c>
      <c r="F31" s="6">
        <v>44851</v>
      </c>
      <c r="G31" s="6">
        <v>44852</v>
      </c>
      <c r="H31" s="4">
        <v>1</v>
      </c>
      <c r="I31" s="4">
        <v>1</v>
      </c>
      <c r="J31" s="4">
        <v>1</v>
      </c>
      <c r="K31" s="4" t="s">
        <v>30</v>
      </c>
      <c r="L31" s="4">
        <v>274</v>
      </c>
      <c r="M31" s="4">
        <v>274</v>
      </c>
      <c r="N31" s="4" t="s">
        <v>142</v>
      </c>
      <c r="O31" s="4" t="s">
        <v>125</v>
      </c>
      <c r="P31" s="4" t="s">
        <v>33</v>
      </c>
      <c r="Q31" s="4">
        <v>0</v>
      </c>
      <c r="R31" s="7">
        <v>44851</v>
      </c>
      <c r="S31" s="6">
        <v>44855</v>
      </c>
      <c r="T31" s="4" t="s">
        <v>34</v>
      </c>
      <c r="U31" s="4">
        <v>274</v>
      </c>
      <c r="V31" s="4">
        <v>0</v>
      </c>
      <c r="W31" s="4">
        <v>0</v>
      </c>
      <c r="X31" s="4" t="s">
        <v>143</v>
      </c>
      <c r="Y31" s="4" t="s">
        <v>144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60</v>
      </c>
      <c r="E32" s="4" t="s">
        <v>146</v>
      </c>
      <c r="F32" s="6">
        <v>44851</v>
      </c>
      <c r="G32" s="6">
        <v>44852</v>
      </c>
      <c r="H32" s="4">
        <v>1</v>
      </c>
      <c r="I32" s="4">
        <v>1</v>
      </c>
      <c r="J32" s="4">
        <v>1</v>
      </c>
      <c r="K32" s="4" t="s">
        <v>30</v>
      </c>
      <c r="L32" s="4">
        <v>126</v>
      </c>
      <c r="M32" s="4">
        <v>126</v>
      </c>
      <c r="N32" s="4" t="s">
        <v>147</v>
      </c>
      <c r="O32" s="4" t="s">
        <v>125</v>
      </c>
      <c r="P32" s="4" t="s">
        <v>33</v>
      </c>
      <c r="Q32" s="4">
        <v>0</v>
      </c>
      <c r="R32" s="7">
        <v>44851</v>
      </c>
      <c r="S32" s="6">
        <v>44855</v>
      </c>
      <c r="T32" s="4" t="s">
        <v>34</v>
      </c>
      <c r="U32" s="4">
        <v>126</v>
      </c>
      <c r="V32" s="4">
        <v>0</v>
      </c>
      <c r="W32" s="4">
        <v>0</v>
      </c>
      <c r="X32" s="4" t="s">
        <v>148</v>
      </c>
      <c r="Y32" s="4" t="s">
        <v>149</v>
      </c>
    </row>
    <row r="33" s="4" customFormat="1" spans="1:25">
      <c r="A33" s="4" t="s">
        <v>150</v>
      </c>
      <c r="B33" s="4" t="s">
        <v>26</v>
      </c>
      <c r="C33" s="4" t="s">
        <v>27</v>
      </c>
      <c r="D33" s="4" t="s">
        <v>151</v>
      </c>
      <c r="E33" s="4" t="s">
        <v>75</v>
      </c>
      <c r="F33" s="6">
        <v>44851</v>
      </c>
      <c r="G33" s="6">
        <v>44852</v>
      </c>
      <c r="H33" s="4">
        <v>1</v>
      </c>
      <c r="I33" s="4">
        <v>1</v>
      </c>
      <c r="J33" s="4">
        <v>1</v>
      </c>
      <c r="K33" s="4" t="s">
        <v>30</v>
      </c>
      <c r="L33" s="4">
        <v>74</v>
      </c>
      <c r="M33" s="4">
        <v>74</v>
      </c>
      <c r="N33" s="4" t="s">
        <v>152</v>
      </c>
      <c r="O33" s="4" t="s">
        <v>125</v>
      </c>
      <c r="P33" s="4" t="s">
        <v>33</v>
      </c>
      <c r="Q33" s="4">
        <v>0</v>
      </c>
      <c r="R33" s="7">
        <v>44851</v>
      </c>
      <c r="S33" s="6">
        <v>44855</v>
      </c>
      <c r="T33" s="4" t="s">
        <v>34</v>
      </c>
      <c r="U33" s="4">
        <v>74</v>
      </c>
      <c r="V33" s="4">
        <v>0</v>
      </c>
      <c r="W33" s="4">
        <v>0</v>
      </c>
      <c r="X33" s="4" t="s">
        <v>153</v>
      </c>
      <c r="Y33" s="4" t="s">
        <v>35</v>
      </c>
    </row>
    <row r="34" s="4" customFormat="1" spans="1:25">
      <c r="A34" s="4" t="s">
        <v>150</v>
      </c>
      <c r="B34" s="4" t="s">
        <v>26</v>
      </c>
      <c r="C34" s="4" t="s">
        <v>89</v>
      </c>
      <c r="D34" s="4" t="s">
        <v>151</v>
      </c>
      <c r="E34" s="4" t="s">
        <v>75</v>
      </c>
      <c r="F34" s="6">
        <v>44851</v>
      </c>
      <c r="G34" s="6">
        <v>44852</v>
      </c>
      <c r="H34" s="4">
        <v>1</v>
      </c>
      <c r="I34" s="4">
        <v>1</v>
      </c>
      <c r="J34" s="4">
        <v>1</v>
      </c>
      <c r="K34" s="4" t="s">
        <v>30</v>
      </c>
      <c r="L34" s="4">
        <v>-74</v>
      </c>
      <c r="M34" s="4">
        <v>-74</v>
      </c>
      <c r="N34" s="4" t="s">
        <v>152</v>
      </c>
      <c r="O34" s="4" t="s">
        <v>125</v>
      </c>
      <c r="P34" s="4" t="s">
        <v>33</v>
      </c>
      <c r="Q34" s="4">
        <v>0</v>
      </c>
      <c r="R34" s="7">
        <v>44851</v>
      </c>
      <c r="S34" s="6">
        <v>44855</v>
      </c>
      <c r="T34" s="4" t="s">
        <v>34</v>
      </c>
      <c r="U34" s="4">
        <v>-74</v>
      </c>
      <c r="V34" s="4">
        <v>0</v>
      </c>
      <c r="W34" s="4">
        <v>0</v>
      </c>
      <c r="X34" s="4" t="s">
        <v>153</v>
      </c>
      <c r="Y34" s="4" t="s">
        <v>35</v>
      </c>
    </row>
    <row r="35" s="4" customFormat="1" spans="1:25">
      <c r="A35" s="4" t="s">
        <v>154</v>
      </c>
      <c r="B35" s="4" t="s">
        <v>26</v>
      </c>
      <c r="C35" s="4" t="s">
        <v>27</v>
      </c>
      <c r="D35" s="4" t="s">
        <v>155</v>
      </c>
      <c r="E35" s="4" t="s">
        <v>156</v>
      </c>
      <c r="F35" s="6">
        <v>44851</v>
      </c>
      <c r="G35" s="6">
        <v>44852</v>
      </c>
      <c r="H35" s="4">
        <v>1</v>
      </c>
      <c r="I35" s="4">
        <v>1</v>
      </c>
      <c r="J35" s="4">
        <v>1</v>
      </c>
      <c r="K35" s="4" t="s">
        <v>30</v>
      </c>
      <c r="L35" s="4">
        <v>33</v>
      </c>
      <c r="M35" s="4">
        <v>33</v>
      </c>
      <c r="N35" s="4" t="s">
        <v>157</v>
      </c>
      <c r="O35" s="4" t="s">
        <v>125</v>
      </c>
      <c r="P35" s="4" t="s">
        <v>33</v>
      </c>
      <c r="Q35" s="4">
        <v>0</v>
      </c>
      <c r="R35" s="7">
        <v>44851</v>
      </c>
      <c r="S35" s="6">
        <v>44855</v>
      </c>
      <c r="T35" s="4" t="s">
        <v>34</v>
      </c>
      <c r="U35" s="4">
        <v>33</v>
      </c>
      <c r="V35" s="4">
        <v>0</v>
      </c>
      <c r="W35" s="4">
        <v>0</v>
      </c>
      <c r="X35" s="4" t="s">
        <v>158</v>
      </c>
      <c r="Y3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tabSelected="1" workbookViewId="0">
      <selection activeCell="A32" sqref="A32:E36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159</v>
      </c>
    </row>
    <row r="2" s="4" customFormat="1" hidden="1" spans="1:9">
      <c r="A2" s="5">
        <v>18725442278</v>
      </c>
      <c r="B2" s="6">
        <v>44849</v>
      </c>
      <c r="C2" s="6">
        <v>44850</v>
      </c>
      <c r="D2" s="4">
        <v>120</v>
      </c>
      <c r="E2" s="4" t="str">
        <f>VLOOKUP(A2,HOP!A:L,12,0)</f>
        <v>120.00</v>
      </c>
      <c r="F2" s="4" t="str">
        <f>VLOOKUP(A2,HOP!A:C,3,0)</f>
        <v>2652715</v>
      </c>
      <c r="G2" s="4">
        <f>D2-E2</f>
        <v>0</v>
      </c>
      <c r="H2" s="4" t="str">
        <f>$H$1&amp;F2</f>
        <v>，2652715</v>
      </c>
      <c r="I2" s="4" t="str">
        <f>VLOOKUP(A2,HOP!A:U,21,0)</f>
        <v>直连</v>
      </c>
    </row>
    <row r="3" s="4" customFormat="1" hidden="1" spans="1:9">
      <c r="A3" s="5">
        <v>18954747958</v>
      </c>
      <c r="B3" s="6">
        <v>44849</v>
      </c>
      <c r="C3" s="6">
        <v>44850</v>
      </c>
      <c r="D3" s="4">
        <v>346</v>
      </c>
      <c r="E3" s="4" t="str">
        <f>VLOOKUP(A3,HOP!A:L,12,0)</f>
        <v>346.00</v>
      </c>
      <c r="F3" s="4" t="str">
        <f>VLOOKUP(A3,HOP!A:C,3,0)</f>
        <v>2689539</v>
      </c>
      <c r="G3" s="4">
        <f t="shared" ref="G3:G25" si="0">D3-E3</f>
        <v>0</v>
      </c>
      <c r="H3" s="4" t="str">
        <f t="shared" ref="H3:H25" si="1">$H$1&amp;F3</f>
        <v>，2689539</v>
      </c>
      <c r="I3" s="4" t="str">
        <f>VLOOKUP(A3,HOP!A:U,21,0)</f>
        <v>直连</v>
      </c>
    </row>
    <row r="4" s="4" customFormat="1" hidden="1" spans="1:9">
      <c r="A4" s="5">
        <v>21040115401</v>
      </c>
      <c r="B4" s="6">
        <v>44847</v>
      </c>
      <c r="C4" s="6">
        <v>44850</v>
      </c>
      <c r="D4" s="4">
        <v>183</v>
      </c>
      <c r="E4" s="4" t="str">
        <f>VLOOKUP(A4,HOP!A:L,12,0)</f>
        <v>183.00</v>
      </c>
      <c r="F4" s="4" t="str">
        <f>VLOOKUP(A4,HOP!A:C,3,0)</f>
        <v>2696669</v>
      </c>
      <c r="G4" s="4">
        <f t="shared" si="0"/>
        <v>0</v>
      </c>
      <c r="H4" s="4" t="str">
        <f t="shared" si="1"/>
        <v>，2696669</v>
      </c>
      <c r="I4" s="4" t="str">
        <f>VLOOKUP(A4,HOP!A:U,21,0)</f>
        <v>直连</v>
      </c>
    </row>
    <row r="5" s="4" customFormat="1" hidden="1" spans="1:9">
      <c r="A5" s="5">
        <v>21104644728</v>
      </c>
      <c r="B5" s="6">
        <v>44848</v>
      </c>
      <c r="C5" s="6">
        <v>44850</v>
      </c>
      <c r="D5" s="4">
        <v>72</v>
      </c>
      <c r="E5" s="4" t="str">
        <f>VLOOKUP(A5,HOP!A:L,12,0)</f>
        <v>72.00</v>
      </c>
      <c r="F5" s="4" t="str">
        <f>VLOOKUP(A5,HOP!A:C,3,0)</f>
        <v>2701022</v>
      </c>
      <c r="G5" s="4">
        <f t="shared" si="0"/>
        <v>0</v>
      </c>
      <c r="H5" s="4" t="str">
        <f t="shared" si="1"/>
        <v>，2701022</v>
      </c>
      <c r="I5" s="4" t="str">
        <f>VLOOKUP(A5,HOP!A:U,21,0)</f>
        <v>直采</v>
      </c>
    </row>
    <row r="6" s="4" customFormat="1" hidden="1" spans="1:9">
      <c r="A6" s="5">
        <v>21112696362</v>
      </c>
      <c r="B6" s="6">
        <v>44849</v>
      </c>
      <c r="C6" s="6">
        <v>44850</v>
      </c>
      <c r="D6" s="4">
        <v>95</v>
      </c>
      <c r="E6" s="4" t="str">
        <f>VLOOKUP(A6,HOP!A:L,12,0)</f>
        <v>95.00</v>
      </c>
      <c r="F6" s="4" t="str">
        <f>VLOOKUP(A6,HOP!A:C,3,0)</f>
        <v>2702257</v>
      </c>
      <c r="G6" s="4">
        <f t="shared" si="0"/>
        <v>0</v>
      </c>
      <c r="H6" s="4" t="str">
        <f t="shared" si="1"/>
        <v>，2702257</v>
      </c>
      <c r="I6" s="4" t="str">
        <f>VLOOKUP(A6,HOP!A:U,21,0)</f>
        <v>直连</v>
      </c>
    </row>
    <row r="7" s="4" customFormat="1" hidden="1" spans="1:9">
      <c r="A7" s="5">
        <v>21200122286</v>
      </c>
      <c r="B7" s="6">
        <v>44849</v>
      </c>
      <c r="C7" s="6">
        <v>44850</v>
      </c>
      <c r="D7" s="4">
        <v>124</v>
      </c>
      <c r="E7" s="4" t="str">
        <f>VLOOKUP(A7,HOP!A:L,12,0)</f>
        <v>124.00</v>
      </c>
      <c r="F7" s="4" t="str">
        <f>VLOOKUP(A7,HOP!A:C,3,0)</f>
        <v>2710893</v>
      </c>
      <c r="G7" s="4">
        <f t="shared" si="0"/>
        <v>0</v>
      </c>
      <c r="H7" s="4" t="str">
        <f t="shared" si="1"/>
        <v>，2710893</v>
      </c>
      <c r="I7" s="4" t="str">
        <f>VLOOKUP(A7,HOP!A:U,21,0)</f>
        <v>直采</v>
      </c>
    </row>
    <row r="8" s="4" customFormat="1" hidden="1" spans="1:9">
      <c r="A8" s="5">
        <v>21200314643</v>
      </c>
      <c r="B8" s="6">
        <v>44849</v>
      </c>
      <c r="C8" s="6">
        <v>44850</v>
      </c>
      <c r="D8" s="4">
        <v>230</v>
      </c>
      <c r="E8" s="4" t="str">
        <f>VLOOKUP(A8,HOP!A:L,12,0)</f>
        <v>230.00</v>
      </c>
      <c r="F8" s="4" t="str">
        <f>VLOOKUP(A8,HOP!A:C,3,0)</f>
        <v>2710909</v>
      </c>
      <c r="G8" s="4">
        <f t="shared" si="0"/>
        <v>0</v>
      </c>
      <c r="H8" s="4" t="str">
        <f t="shared" si="1"/>
        <v>，2710909</v>
      </c>
      <c r="I8" s="4" t="str">
        <f>VLOOKUP(A8,HOP!A:U,21,0)</f>
        <v>直连</v>
      </c>
    </row>
    <row r="9" s="4" customFormat="1" hidden="1" spans="1:9">
      <c r="A9" s="5">
        <v>21260726207</v>
      </c>
      <c r="B9" s="6">
        <v>44849</v>
      </c>
      <c r="C9" s="6">
        <v>44850</v>
      </c>
      <c r="D9" s="4">
        <v>324</v>
      </c>
      <c r="E9" s="4" t="str">
        <f>VLOOKUP(A9,HOP!A:L,12,0)</f>
        <v>324.00</v>
      </c>
      <c r="F9" s="4" t="str">
        <f>VLOOKUP(A9,HOP!A:C,3,0)</f>
        <v>2720013</v>
      </c>
      <c r="G9" s="4">
        <f t="shared" si="0"/>
        <v>0</v>
      </c>
      <c r="H9" s="4" t="str">
        <f t="shared" si="1"/>
        <v>，2720013</v>
      </c>
      <c r="I9" s="4" t="str">
        <f>VLOOKUP(A9,HOP!A:U,21,0)</f>
        <v>直连</v>
      </c>
    </row>
    <row r="10" s="4" customFormat="1" hidden="1" spans="1:9">
      <c r="A10" s="5">
        <v>21376853408</v>
      </c>
      <c r="B10" s="6">
        <v>44847</v>
      </c>
      <c r="C10" s="6">
        <v>44850</v>
      </c>
      <c r="D10" s="4">
        <v>129</v>
      </c>
      <c r="E10" s="4" t="str">
        <f>VLOOKUP(A10,HOP!A:L,12,0)</f>
        <v>129.00</v>
      </c>
      <c r="F10" s="4" t="str">
        <f>VLOOKUP(A10,HOP!A:C,3,0)</f>
        <v>2733309</v>
      </c>
      <c r="G10" s="4">
        <f t="shared" si="0"/>
        <v>0</v>
      </c>
      <c r="H10" s="4" t="str">
        <f t="shared" si="1"/>
        <v>，2733309</v>
      </c>
      <c r="I10" s="4" t="str">
        <f>VLOOKUP(A10,HOP!A:U,21,0)</f>
        <v>直采</v>
      </c>
    </row>
    <row r="11" s="4" customFormat="1" hidden="1" spans="1:9">
      <c r="A11" s="5">
        <v>21378584587</v>
      </c>
      <c r="B11" s="6">
        <v>44849</v>
      </c>
      <c r="C11" s="6">
        <v>44850</v>
      </c>
      <c r="D11" s="4">
        <v>128</v>
      </c>
      <c r="E11" s="4" t="str">
        <f>VLOOKUP(A11,HOP!A:L,12,0)</f>
        <v>128.00</v>
      </c>
      <c r="F11" s="4" t="str">
        <f>VLOOKUP(A11,HOP!A:C,3,0)</f>
        <v>2733694</v>
      </c>
      <c r="G11" s="4">
        <f t="shared" si="0"/>
        <v>0</v>
      </c>
      <c r="H11" s="4" t="str">
        <f t="shared" si="1"/>
        <v>，2733694</v>
      </c>
      <c r="I11" s="4" t="str">
        <f>VLOOKUP(A11,HOP!A:U,21,0)</f>
        <v>直连</v>
      </c>
    </row>
    <row r="12" s="4" customFormat="1" hidden="1" spans="1:9">
      <c r="A12" s="5">
        <v>21450600697</v>
      </c>
      <c r="B12" s="6">
        <v>44849</v>
      </c>
      <c r="C12" s="6">
        <v>44850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21458407016</v>
      </c>
      <c r="B13" s="6">
        <v>44849</v>
      </c>
      <c r="C13" s="6">
        <v>44850</v>
      </c>
      <c r="D13" s="4">
        <v>62</v>
      </c>
      <c r="E13" s="4" t="str">
        <f>VLOOKUP(A13,HOP!A:L,12,0)</f>
        <v>62.00</v>
      </c>
      <c r="F13" s="4" t="str">
        <f>VLOOKUP(A13,HOP!A:C,3,0)</f>
        <v>2741067</v>
      </c>
      <c r="G13" s="4">
        <f t="shared" si="0"/>
        <v>0</v>
      </c>
      <c r="H13" s="4" t="str">
        <f t="shared" si="1"/>
        <v>，2741067</v>
      </c>
      <c r="I13" s="4" t="str">
        <f>VLOOKUP(A13,HOP!A:U,21,0)</f>
        <v>直采</v>
      </c>
    </row>
    <row r="14" s="4" customFormat="1" hidden="1" spans="1:9">
      <c r="A14" s="5">
        <v>21459305992</v>
      </c>
      <c r="B14" s="6">
        <v>44849</v>
      </c>
      <c r="C14" s="6">
        <v>44850</v>
      </c>
      <c r="D14" s="4">
        <v>167</v>
      </c>
      <c r="E14" s="4" t="str">
        <f>VLOOKUP(A14,HOP!A:L,12,0)</f>
        <v>167.00</v>
      </c>
      <c r="F14" s="4" t="str">
        <f>VLOOKUP(A14,HOP!A:C,3,0)</f>
        <v>2741300</v>
      </c>
      <c r="G14" s="4">
        <f t="shared" si="0"/>
        <v>0</v>
      </c>
      <c r="H14" s="4" t="str">
        <f t="shared" si="1"/>
        <v>，2741300</v>
      </c>
      <c r="I14" s="4" t="str">
        <f>VLOOKUP(A14,HOP!A:U,21,0)</f>
        <v>直采</v>
      </c>
    </row>
    <row r="15" s="4" customFormat="1" hidden="1" spans="1:9">
      <c r="A15" s="5">
        <v>21460258116</v>
      </c>
      <c r="B15" s="6">
        <v>44850</v>
      </c>
      <c r="C15" s="6">
        <v>44851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10">
      <c r="A16" s="5">
        <v>18269597616</v>
      </c>
      <c r="B16" s="6">
        <v>44813</v>
      </c>
      <c r="C16" s="6">
        <v>44814</v>
      </c>
      <c r="D16" s="4">
        <v>-22</v>
      </c>
      <c r="E16" s="4" t="e">
        <f>VLOOKUP(A16,HOP!A:L,12,0)</f>
        <v>#N/A</v>
      </c>
      <c r="F16" s="4">
        <v>2609503</v>
      </c>
      <c r="G16" s="4" t="e">
        <f t="shared" si="0"/>
        <v>#N/A</v>
      </c>
      <c r="H16" s="4" t="str">
        <f t="shared" si="1"/>
        <v>，2609503</v>
      </c>
      <c r="I16" s="4" t="e">
        <f>VLOOKUP(A16,HOP!A:U,21,0)</f>
        <v>#N/A</v>
      </c>
      <c r="J16" s="4" t="s">
        <v>160</v>
      </c>
    </row>
    <row r="17" s="4" customFormat="1" spans="1:10">
      <c r="A17" s="5">
        <v>18944590759</v>
      </c>
      <c r="B17" s="6">
        <v>44813</v>
      </c>
      <c r="C17" s="6">
        <v>44814</v>
      </c>
      <c r="D17" s="4">
        <v>-373</v>
      </c>
      <c r="E17" s="4" t="e">
        <f>VLOOKUP(A17,HOP!A:L,12,0)</f>
        <v>#N/A</v>
      </c>
      <c r="F17" s="4">
        <v>2684447</v>
      </c>
      <c r="G17" s="4" t="e">
        <f t="shared" si="0"/>
        <v>#N/A</v>
      </c>
      <c r="H17" s="4" t="str">
        <f t="shared" si="1"/>
        <v>，2684447</v>
      </c>
      <c r="I17" s="4" t="e">
        <f>VLOOKUP(A17,HOP!A:U,21,0)</f>
        <v>#N/A</v>
      </c>
      <c r="J17" s="4" t="s">
        <v>161</v>
      </c>
    </row>
    <row r="18" s="4" customFormat="1" spans="1:10">
      <c r="A18" s="5">
        <v>18952792852</v>
      </c>
      <c r="B18" s="6">
        <v>44818</v>
      </c>
      <c r="C18" s="6">
        <v>44820</v>
      </c>
      <c r="D18" s="4">
        <v>-129</v>
      </c>
      <c r="E18" s="4" t="e">
        <f>VLOOKUP(A18,HOP!A:L,12,0)</f>
        <v>#N/A</v>
      </c>
      <c r="F18" s="4">
        <v>2688562</v>
      </c>
      <c r="G18" s="4" t="e">
        <f t="shared" si="0"/>
        <v>#N/A</v>
      </c>
      <c r="H18" s="4" t="str">
        <f t="shared" si="1"/>
        <v>，2688562</v>
      </c>
      <c r="I18" s="4" t="e">
        <f>VLOOKUP(A18,HOP!A:U,21,0)</f>
        <v>#N/A</v>
      </c>
      <c r="J18" s="4" t="s">
        <v>162</v>
      </c>
    </row>
    <row r="19" s="4" customFormat="1" hidden="1" spans="1:9">
      <c r="A19" s="5">
        <v>18091573500</v>
      </c>
      <c r="B19" s="6">
        <v>44851</v>
      </c>
      <c r="C19" s="6">
        <v>44852</v>
      </c>
      <c r="D19" s="4">
        <v>0</v>
      </c>
      <c r="E19" s="4" t="str">
        <f>VLOOKUP(A19,HOP!A:L,12,0)</f>
        <v>0.00</v>
      </c>
      <c r="F19" s="4" t="str">
        <f>VLOOKUP(A19,HOP!A:C,3,0)</f>
        <v>2585441</v>
      </c>
      <c r="G19" s="4">
        <f t="shared" si="0"/>
        <v>0</v>
      </c>
      <c r="H19" s="4" t="str">
        <f t="shared" si="1"/>
        <v>，2585441</v>
      </c>
      <c r="I19" s="4" t="str">
        <f>VLOOKUP(A19,HOP!A:U,21,0)</f>
        <v>直连</v>
      </c>
    </row>
    <row r="20" s="4" customFormat="1" hidden="1" spans="1:9">
      <c r="A20" s="5">
        <v>21440581978</v>
      </c>
      <c r="B20" s="6">
        <v>44850</v>
      </c>
      <c r="C20" s="6">
        <v>44852</v>
      </c>
      <c r="D20" s="4">
        <v>552</v>
      </c>
      <c r="E20" s="4" t="str">
        <f>VLOOKUP(A20,HOP!A:L,12,0)</f>
        <v>552.00</v>
      </c>
      <c r="F20" s="4" t="str">
        <f>VLOOKUP(A20,HOP!A:C,3,0)</f>
        <v>2737865</v>
      </c>
      <c r="G20" s="4">
        <f t="shared" si="0"/>
        <v>0</v>
      </c>
      <c r="H20" s="4" t="str">
        <f t="shared" si="1"/>
        <v>，2737865</v>
      </c>
      <c r="I20" s="4" t="str">
        <f>VLOOKUP(A20,HOP!A:U,21,0)</f>
        <v>直连</v>
      </c>
    </row>
    <row r="21" s="4" customFormat="1" hidden="1" spans="1:9">
      <c r="A21" s="5">
        <v>21466230800</v>
      </c>
      <c r="B21" s="6">
        <v>44850</v>
      </c>
      <c r="C21" s="6">
        <v>44852</v>
      </c>
      <c r="D21" s="4">
        <v>122</v>
      </c>
      <c r="E21" s="4" t="str">
        <f>VLOOKUP(A21,HOP!A:L,12,0)</f>
        <v>122.00</v>
      </c>
      <c r="F21" s="4" t="str">
        <f>VLOOKUP(A21,HOP!A:C,3,0)</f>
        <v>2742813</v>
      </c>
      <c r="G21" s="4">
        <f t="shared" si="0"/>
        <v>0</v>
      </c>
      <c r="H21" s="4" t="str">
        <f t="shared" si="1"/>
        <v>，2742813</v>
      </c>
      <c r="I21" s="4" t="str">
        <f>VLOOKUP(A21,HOP!A:U,21,0)</f>
        <v>直采</v>
      </c>
    </row>
    <row r="22" s="4" customFormat="1" hidden="1" spans="1:9">
      <c r="A22" s="5">
        <v>21473403293</v>
      </c>
      <c r="B22" s="6">
        <v>44851</v>
      </c>
      <c r="C22" s="6">
        <v>44852</v>
      </c>
      <c r="D22" s="4">
        <v>274</v>
      </c>
      <c r="E22" s="4" t="str">
        <f>VLOOKUP(A22,HOP!A:L,12,0)</f>
        <v>274.00</v>
      </c>
      <c r="F22" s="4" t="str">
        <f>VLOOKUP(A22,HOP!A:C,3,0)</f>
        <v>2744499</v>
      </c>
      <c r="G22" s="4">
        <f t="shared" si="0"/>
        <v>0</v>
      </c>
      <c r="H22" s="4" t="str">
        <f t="shared" si="1"/>
        <v>，2744499</v>
      </c>
      <c r="I22" s="4" t="str">
        <f>VLOOKUP(A22,HOP!A:U,21,0)</f>
        <v>直连</v>
      </c>
    </row>
    <row r="23" s="4" customFormat="1" hidden="1" spans="1:9">
      <c r="A23" s="5">
        <v>21474043459</v>
      </c>
      <c r="B23" s="6">
        <v>44851</v>
      </c>
      <c r="C23" s="6">
        <v>44852</v>
      </c>
      <c r="D23" s="4">
        <v>126</v>
      </c>
      <c r="E23" s="4" t="str">
        <f>VLOOKUP(A23,HOP!A:L,12,0)</f>
        <v>126.00</v>
      </c>
      <c r="F23" s="4" t="str">
        <f>VLOOKUP(A23,HOP!A:C,3,0)</f>
        <v>2744628</v>
      </c>
      <c r="G23" s="4">
        <f t="shared" si="0"/>
        <v>0</v>
      </c>
      <c r="H23" s="4" t="str">
        <f t="shared" si="1"/>
        <v>，2744628</v>
      </c>
      <c r="I23" s="4" t="str">
        <f>VLOOKUP(A23,HOP!A:U,21,0)</f>
        <v>直采</v>
      </c>
    </row>
    <row r="24" s="4" customFormat="1" hidden="1" spans="1:9">
      <c r="A24" s="5">
        <v>21474226143</v>
      </c>
      <c r="B24" s="6">
        <v>44851</v>
      </c>
      <c r="C24" s="6">
        <v>44852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21474506266</v>
      </c>
      <c r="B25" s="6">
        <v>44851</v>
      </c>
      <c r="C25" s="6">
        <v>44852</v>
      </c>
      <c r="D25" s="4">
        <v>33</v>
      </c>
      <c r="E25" s="4" t="str">
        <f>VLOOKUP(A25,HOP!A:L,12,0)</f>
        <v>33.00</v>
      </c>
      <c r="F25" s="4" t="str">
        <f>VLOOKUP(A25,HOP!A:C,3,0)</f>
        <v>2744759</v>
      </c>
      <c r="G25" s="4">
        <f t="shared" si="0"/>
        <v>0</v>
      </c>
      <c r="H25" s="4" t="str">
        <f t="shared" si="1"/>
        <v>，2744759</v>
      </c>
      <c r="I25" s="4" t="str">
        <f>VLOOKUP(A25,HOP!A:U,21,0)</f>
        <v>直连</v>
      </c>
    </row>
    <row r="27" spans="4:4">
      <c r="D27" s="4">
        <f>SUM(D2:D26)</f>
        <v>2563</v>
      </c>
    </row>
    <row r="32" spans="1:5">
      <c r="A32" s="4" t="s">
        <v>163</v>
      </c>
      <c r="D32" s="4">
        <v>802</v>
      </c>
      <c r="E32" s="4">
        <v>6295.19</v>
      </c>
    </row>
    <row r="33" spans="1:5">
      <c r="A33" s="4" t="s">
        <v>164</v>
      </c>
      <c r="D33" s="4">
        <v>1761</v>
      </c>
      <c r="E33" s="4">
        <v>13822.75</v>
      </c>
    </row>
    <row r="34" spans="1:5">
      <c r="A34" s="4" t="s">
        <v>165</v>
      </c>
      <c r="D34" s="4">
        <f>SUBTOTAL(9,D32:D33)</f>
        <v>2563</v>
      </c>
      <c r="E34" s="4">
        <f>SUBTOTAL(9,E32:E33)</f>
        <v>20117.94</v>
      </c>
    </row>
    <row r="35" spans="1:1">
      <c r="A35" s="4" t="s">
        <v>166</v>
      </c>
    </row>
  </sheetData>
  <autoFilter ref="A1:X25">
    <filterColumn colId="3">
      <filters>
        <filter val="552"/>
        <filter val="95"/>
        <filter val="120"/>
        <filter val="62"/>
        <filter val="-22"/>
        <filter val="122"/>
        <filter val="124"/>
        <filter val="324"/>
        <filter val="126"/>
        <filter val="167"/>
        <filter val="128"/>
        <filter val="129"/>
        <filter val="-129"/>
        <filter val="230"/>
        <filter val="72"/>
        <filter val="33"/>
        <filter val="-373"/>
        <filter val="274"/>
        <filter val="183"/>
        <filter val="34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167</v>
      </c>
      <c r="B1" s="2" t="s">
        <v>168</v>
      </c>
      <c r="C1" s="2" t="s">
        <v>169</v>
      </c>
      <c r="D1" s="2" t="s">
        <v>170</v>
      </c>
      <c r="E1" s="2" t="s">
        <v>13</v>
      </c>
      <c r="F1" s="2" t="s">
        <v>5</v>
      </c>
      <c r="G1" s="2" t="s">
        <v>6</v>
      </c>
      <c r="H1" s="2" t="s">
        <v>171</v>
      </c>
      <c r="I1" s="2" t="s">
        <v>172</v>
      </c>
      <c r="J1" s="2" t="s">
        <v>173</v>
      </c>
      <c r="K1" s="2" t="s">
        <v>174</v>
      </c>
      <c r="L1" s="2" t="s">
        <v>175</v>
      </c>
      <c r="M1" s="2" t="s">
        <v>176</v>
      </c>
      <c r="N1" s="2" t="s">
        <v>177</v>
      </c>
      <c r="O1" s="2" t="s">
        <v>178</v>
      </c>
      <c r="P1" s="2" t="s">
        <v>179</v>
      </c>
      <c r="Q1" s="2" t="s">
        <v>180</v>
      </c>
      <c r="R1" s="2" t="s">
        <v>181</v>
      </c>
      <c r="S1" s="2" t="s">
        <v>182</v>
      </c>
      <c r="T1" s="2" t="s">
        <v>183</v>
      </c>
      <c r="U1" s="2" t="s">
        <v>184</v>
      </c>
      <c r="V1" s="2" t="s">
        <v>185</v>
      </c>
    </row>
    <row r="2" s="1" customFormat="1" spans="1:22">
      <c r="A2" s="3">
        <v>21474506266</v>
      </c>
      <c r="B2" s="1" t="s">
        <v>186</v>
      </c>
      <c r="C2" s="1" t="s">
        <v>187</v>
      </c>
      <c r="D2" s="1" t="s">
        <v>188</v>
      </c>
      <c r="E2" s="1" t="s">
        <v>189</v>
      </c>
      <c r="F2" s="1" t="s">
        <v>186</v>
      </c>
      <c r="G2" s="1" t="s">
        <v>190</v>
      </c>
      <c r="H2" s="1" t="s">
        <v>191</v>
      </c>
      <c r="I2" s="1" t="s">
        <v>192</v>
      </c>
      <c r="J2" s="1" t="s">
        <v>30</v>
      </c>
      <c r="K2" s="1" t="s">
        <v>193</v>
      </c>
      <c r="L2" s="1" t="s">
        <v>193</v>
      </c>
      <c r="M2" s="1" t="s">
        <v>194</v>
      </c>
      <c r="N2" s="1" t="s">
        <v>194</v>
      </c>
      <c r="O2" s="1" t="s">
        <v>195</v>
      </c>
      <c r="P2" s="1" t="s">
        <v>196</v>
      </c>
      <c r="Q2" s="1" t="s">
        <v>197</v>
      </c>
      <c r="R2" s="1" t="s">
        <v>198</v>
      </c>
      <c r="S2" s="1" t="s">
        <v>199</v>
      </c>
      <c r="T2" s="1" t="s">
        <v>200</v>
      </c>
      <c r="U2" s="1" t="s">
        <v>201</v>
      </c>
      <c r="V2" s="1" t="s">
        <v>202</v>
      </c>
    </row>
    <row r="3" s="1" customFormat="1" spans="1:22">
      <c r="A3" s="3">
        <v>21474043459</v>
      </c>
      <c r="B3" s="1" t="s">
        <v>186</v>
      </c>
      <c r="C3" s="1" t="s">
        <v>203</v>
      </c>
      <c r="D3" s="1" t="s">
        <v>204</v>
      </c>
      <c r="E3" s="1" t="s">
        <v>205</v>
      </c>
      <c r="F3" s="1" t="s">
        <v>186</v>
      </c>
      <c r="G3" s="1" t="s">
        <v>190</v>
      </c>
      <c r="H3" s="1" t="s">
        <v>191</v>
      </c>
      <c r="I3" s="1" t="s">
        <v>206</v>
      </c>
      <c r="J3" s="1" t="s">
        <v>30</v>
      </c>
      <c r="K3" s="1" t="s">
        <v>207</v>
      </c>
      <c r="L3" s="1" t="s">
        <v>207</v>
      </c>
      <c r="M3" s="1" t="s">
        <v>194</v>
      </c>
      <c r="N3" s="1" t="s">
        <v>194</v>
      </c>
      <c r="O3" s="1" t="s">
        <v>195</v>
      </c>
      <c r="P3" s="1" t="s">
        <v>196</v>
      </c>
      <c r="Q3" s="1" t="s">
        <v>197</v>
      </c>
      <c r="R3" s="1" t="s">
        <v>208</v>
      </c>
      <c r="S3" s="1" t="s">
        <v>199</v>
      </c>
      <c r="T3" s="1" t="s">
        <v>200</v>
      </c>
      <c r="U3" s="1" t="s">
        <v>209</v>
      </c>
      <c r="V3" s="1" t="s">
        <v>210</v>
      </c>
    </row>
    <row r="4" s="1" customFormat="1" spans="1:22">
      <c r="A4" s="3">
        <v>21473403293</v>
      </c>
      <c r="B4" s="1" t="s">
        <v>186</v>
      </c>
      <c r="C4" s="1" t="s">
        <v>211</v>
      </c>
      <c r="D4" s="1" t="s">
        <v>212</v>
      </c>
      <c r="E4" s="1" t="s">
        <v>213</v>
      </c>
      <c r="F4" s="1" t="s">
        <v>186</v>
      </c>
      <c r="G4" s="1" t="s">
        <v>190</v>
      </c>
      <c r="H4" s="1" t="s">
        <v>191</v>
      </c>
      <c r="I4" s="1" t="s">
        <v>214</v>
      </c>
      <c r="J4" s="1" t="s">
        <v>30</v>
      </c>
      <c r="K4" s="1" t="s">
        <v>215</v>
      </c>
      <c r="L4" s="1" t="s">
        <v>215</v>
      </c>
      <c r="M4" s="1" t="s">
        <v>194</v>
      </c>
      <c r="N4" s="1" t="s">
        <v>194</v>
      </c>
      <c r="O4" s="1" t="s">
        <v>195</v>
      </c>
      <c r="P4" s="1" t="s">
        <v>196</v>
      </c>
      <c r="Q4" s="1" t="s">
        <v>197</v>
      </c>
      <c r="R4" s="1" t="s">
        <v>216</v>
      </c>
      <c r="S4" s="1" t="s">
        <v>199</v>
      </c>
      <c r="T4" s="1" t="s">
        <v>200</v>
      </c>
      <c r="U4" s="1" t="s">
        <v>201</v>
      </c>
      <c r="V4" s="1" t="s">
        <v>217</v>
      </c>
    </row>
    <row r="5" s="1" customFormat="1" spans="1:22">
      <c r="A5" s="3">
        <v>21466230800</v>
      </c>
      <c r="B5" s="1" t="s">
        <v>218</v>
      </c>
      <c r="C5" s="1" t="s">
        <v>219</v>
      </c>
      <c r="D5" s="1" t="s">
        <v>220</v>
      </c>
      <c r="E5" s="1" t="s">
        <v>221</v>
      </c>
      <c r="F5" s="1" t="s">
        <v>218</v>
      </c>
      <c r="G5" s="1" t="s">
        <v>190</v>
      </c>
      <c r="H5" s="1" t="s">
        <v>191</v>
      </c>
      <c r="I5" s="1" t="s">
        <v>222</v>
      </c>
      <c r="J5" s="1" t="s">
        <v>30</v>
      </c>
      <c r="K5" s="1" t="s">
        <v>223</v>
      </c>
      <c r="L5" s="1" t="s">
        <v>223</v>
      </c>
      <c r="M5" s="1" t="s">
        <v>194</v>
      </c>
      <c r="N5" s="1" t="s">
        <v>194</v>
      </c>
      <c r="O5" s="1" t="s">
        <v>195</v>
      </c>
      <c r="P5" s="1" t="s">
        <v>196</v>
      </c>
      <c r="Q5" s="1" t="s">
        <v>197</v>
      </c>
      <c r="R5" s="1" t="s">
        <v>224</v>
      </c>
      <c r="S5" s="1" t="s">
        <v>199</v>
      </c>
      <c r="T5" s="1" t="s">
        <v>200</v>
      </c>
      <c r="U5" s="1" t="s">
        <v>209</v>
      </c>
      <c r="V5" s="1" t="s">
        <v>225</v>
      </c>
    </row>
    <row r="6" s="1" customFormat="1" spans="1:22">
      <c r="A6" s="3">
        <v>21459305992</v>
      </c>
      <c r="B6" s="1" t="s">
        <v>226</v>
      </c>
      <c r="C6" s="1" t="s">
        <v>227</v>
      </c>
      <c r="D6" s="1" t="s">
        <v>228</v>
      </c>
      <c r="E6" s="1" t="s">
        <v>229</v>
      </c>
      <c r="F6" s="1" t="s">
        <v>226</v>
      </c>
      <c r="G6" s="1" t="s">
        <v>218</v>
      </c>
      <c r="H6" s="1" t="s">
        <v>191</v>
      </c>
      <c r="I6" s="1" t="s">
        <v>230</v>
      </c>
      <c r="J6" s="1" t="s">
        <v>30</v>
      </c>
      <c r="K6" s="1" t="s">
        <v>231</v>
      </c>
      <c r="L6" s="1" t="s">
        <v>231</v>
      </c>
      <c r="M6" s="1" t="s">
        <v>194</v>
      </c>
      <c r="N6" s="1" t="s">
        <v>194</v>
      </c>
      <c r="O6" s="1" t="s">
        <v>195</v>
      </c>
      <c r="P6" s="1" t="s">
        <v>196</v>
      </c>
      <c r="Q6" s="1" t="s">
        <v>197</v>
      </c>
      <c r="R6" s="1" t="s">
        <v>232</v>
      </c>
      <c r="S6" s="1" t="s">
        <v>199</v>
      </c>
      <c r="T6" s="1" t="s">
        <v>200</v>
      </c>
      <c r="U6" s="1" t="s">
        <v>209</v>
      </c>
      <c r="V6" s="1" t="s">
        <v>233</v>
      </c>
    </row>
    <row r="7" s="1" customFormat="1" spans="1:22">
      <c r="A7" s="3">
        <v>21458407016</v>
      </c>
      <c r="B7" s="1" t="s">
        <v>226</v>
      </c>
      <c r="C7" s="1" t="s">
        <v>234</v>
      </c>
      <c r="D7" s="1" t="s">
        <v>235</v>
      </c>
      <c r="E7" s="1" t="s">
        <v>236</v>
      </c>
      <c r="F7" s="1" t="s">
        <v>226</v>
      </c>
      <c r="G7" s="1" t="s">
        <v>218</v>
      </c>
      <c r="H7" s="1" t="s">
        <v>191</v>
      </c>
      <c r="I7" s="1" t="s">
        <v>237</v>
      </c>
      <c r="J7" s="1" t="s">
        <v>30</v>
      </c>
      <c r="K7" s="1" t="s">
        <v>238</v>
      </c>
      <c r="L7" s="1" t="s">
        <v>238</v>
      </c>
      <c r="M7" s="1" t="s">
        <v>194</v>
      </c>
      <c r="N7" s="1" t="s">
        <v>194</v>
      </c>
      <c r="O7" s="1" t="s">
        <v>195</v>
      </c>
      <c r="P7" s="1" t="s">
        <v>196</v>
      </c>
      <c r="Q7" s="1" t="s">
        <v>197</v>
      </c>
      <c r="R7" s="1" t="s">
        <v>239</v>
      </c>
      <c r="S7" s="1" t="s">
        <v>199</v>
      </c>
      <c r="T7" s="1" t="s">
        <v>200</v>
      </c>
      <c r="U7" s="1" t="s">
        <v>209</v>
      </c>
      <c r="V7" s="1" t="s">
        <v>225</v>
      </c>
    </row>
    <row r="8" s="1" customFormat="1" spans="1:22">
      <c r="A8" s="3">
        <v>21440581978</v>
      </c>
      <c r="B8" s="1" t="s">
        <v>240</v>
      </c>
      <c r="C8" s="1" t="s">
        <v>241</v>
      </c>
      <c r="D8" s="1" t="s">
        <v>242</v>
      </c>
      <c r="E8" s="1" t="s">
        <v>243</v>
      </c>
      <c r="F8" s="1" t="s">
        <v>218</v>
      </c>
      <c r="G8" s="1" t="s">
        <v>190</v>
      </c>
      <c r="H8" s="1" t="s">
        <v>191</v>
      </c>
      <c r="I8" s="1" t="s">
        <v>244</v>
      </c>
      <c r="J8" s="1" t="s">
        <v>30</v>
      </c>
      <c r="K8" s="1" t="s">
        <v>245</v>
      </c>
      <c r="L8" s="1" t="s">
        <v>245</v>
      </c>
      <c r="M8" s="1" t="s">
        <v>194</v>
      </c>
      <c r="N8" s="1" t="s">
        <v>194</v>
      </c>
      <c r="O8" s="1" t="s">
        <v>195</v>
      </c>
      <c r="P8" s="1" t="s">
        <v>196</v>
      </c>
      <c r="Q8" s="1" t="s">
        <v>197</v>
      </c>
      <c r="R8" s="1" t="s">
        <v>246</v>
      </c>
      <c r="S8" s="1" t="s">
        <v>199</v>
      </c>
      <c r="T8" s="1" t="s">
        <v>200</v>
      </c>
      <c r="U8" s="1" t="s">
        <v>201</v>
      </c>
      <c r="V8" s="1" t="s">
        <v>233</v>
      </c>
    </row>
    <row r="9" s="1" customFormat="1" spans="1:22">
      <c r="A9" s="3">
        <v>21378584587</v>
      </c>
      <c r="B9" s="1" t="s">
        <v>247</v>
      </c>
      <c r="C9" s="1" t="s">
        <v>248</v>
      </c>
      <c r="D9" s="1" t="s">
        <v>249</v>
      </c>
      <c r="E9" s="1" t="s">
        <v>250</v>
      </c>
      <c r="F9" s="1" t="s">
        <v>226</v>
      </c>
      <c r="G9" s="1" t="s">
        <v>218</v>
      </c>
      <c r="H9" s="1" t="s">
        <v>191</v>
      </c>
      <c r="I9" s="1" t="s">
        <v>251</v>
      </c>
      <c r="J9" s="1" t="s">
        <v>30</v>
      </c>
      <c r="K9" s="1" t="s">
        <v>252</v>
      </c>
      <c r="L9" s="1" t="s">
        <v>252</v>
      </c>
      <c r="M9" s="1" t="s">
        <v>194</v>
      </c>
      <c r="N9" s="1" t="s">
        <v>194</v>
      </c>
      <c r="O9" s="1" t="s">
        <v>195</v>
      </c>
      <c r="P9" s="1" t="s">
        <v>196</v>
      </c>
      <c r="Q9" s="1" t="s">
        <v>197</v>
      </c>
      <c r="R9" s="1" t="s">
        <v>253</v>
      </c>
      <c r="S9" s="1" t="s">
        <v>199</v>
      </c>
      <c r="T9" s="1" t="s">
        <v>200</v>
      </c>
      <c r="U9" s="1" t="s">
        <v>201</v>
      </c>
      <c r="V9" s="1" t="s">
        <v>254</v>
      </c>
    </row>
    <row r="10" s="1" customFormat="1" spans="1:22">
      <c r="A10" s="3">
        <v>21376853408</v>
      </c>
      <c r="B10" s="1" t="s">
        <v>247</v>
      </c>
      <c r="C10" s="1" t="s">
        <v>255</v>
      </c>
      <c r="D10" s="1" t="s">
        <v>256</v>
      </c>
      <c r="E10" s="1" t="s">
        <v>257</v>
      </c>
      <c r="F10" s="1" t="s">
        <v>240</v>
      </c>
      <c r="G10" s="1" t="s">
        <v>218</v>
      </c>
      <c r="H10" s="1" t="s">
        <v>191</v>
      </c>
      <c r="I10" s="1" t="s">
        <v>258</v>
      </c>
      <c r="J10" s="1" t="s">
        <v>30</v>
      </c>
      <c r="K10" s="1" t="s">
        <v>259</v>
      </c>
      <c r="L10" s="1" t="s">
        <v>259</v>
      </c>
      <c r="M10" s="1" t="s">
        <v>194</v>
      </c>
      <c r="N10" s="1" t="s">
        <v>194</v>
      </c>
      <c r="O10" s="1" t="s">
        <v>195</v>
      </c>
      <c r="P10" s="1" t="s">
        <v>196</v>
      </c>
      <c r="Q10" s="1" t="s">
        <v>197</v>
      </c>
      <c r="R10" s="1" t="s">
        <v>260</v>
      </c>
      <c r="S10" s="1" t="s">
        <v>199</v>
      </c>
      <c r="T10" s="1" t="s">
        <v>200</v>
      </c>
      <c r="U10" s="1" t="s">
        <v>209</v>
      </c>
      <c r="V10" s="1" t="s">
        <v>225</v>
      </c>
    </row>
    <row r="11" s="1" customFormat="1" spans="1:22">
      <c r="A11" s="3">
        <v>21260726207</v>
      </c>
      <c r="B11" s="1" t="s">
        <v>261</v>
      </c>
      <c r="C11" s="1" t="s">
        <v>262</v>
      </c>
      <c r="D11" s="1" t="s">
        <v>263</v>
      </c>
      <c r="E11" s="1" t="s">
        <v>264</v>
      </c>
      <c r="F11" s="1" t="s">
        <v>226</v>
      </c>
      <c r="G11" s="1" t="s">
        <v>218</v>
      </c>
      <c r="H11" s="1" t="s">
        <v>191</v>
      </c>
      <c r="I11" s="1" t="s">
        <v>265</v>
      </c>
      <c r="J11" s="1" t="s">
        <v>30</v>
      </c>
      <c r="K11" s="1" t="s">
        <v>266</v>
      </c>
      <c r="L11" s="1" t="s">
        <v>266</v>
      </c>
      <c r="M11" s="1" t="s">
        <v>194</v>
      </c>
      <c r="N11" s="1" t="s">
        <v>194</v>
      </c>
      <c r="O11" s="1" t="s">
        <v>195</v>
      </c>
      <c r="P11" s="1" t="s">
        <v>196</v>
      </c>
      <c r="Q11" s="1" t="s">
        <v>197</v>
      </c>
      <c r="R11" s="1" t="s">
        <v>267</v>
      </c>
      <c r="S11" s="1" t="s">
        <v>199</v>
      </c>
      <c r="T11" s="1" t="s">
        <v>200</v>
      </c>
      <c r="U11" s="1" t="s">
        <v>201</v>
      </c>
      <c r="V11" s="1" t="s">
        <v>268</v>
      </c>
    </row>
    <row r="12" s="1" customFormat="1" spans="1:22">
      <c r="A12" s="3">
        <v>21200314643</v>
      </c>
      <c r="B12" s="1" t="s">
        <v>269</v>
      </c>
      <c r="C12" s="1" t="s">
        <v>270</v>
      </c>
      <c r="D12" s="1" t="s">
        <v>271</v>
      </c>
      <c r="E12" s="1" t="s">
        <v>272</v>
      </c>
      <c r="F12" s="1" t="s">
        <v>226</v>
      </c>
      <c r="G12" s="1" t="s">
        <v>218</v>
      </c>
      <c r="H12" s="1" t="s">
        <v>191</v>
      </c>
      <c r="I12" s="1" t="s">
        <v>273</v>
      </c>
      <c r="J12" s="1" t="s">
        <v>30</v>
      </c>
      <c r="K12" s="1" t="s">
        <v>274</v>
      </c>
      <c r="L12" s="1" t="s">
        <v>274</v>
      </c>
      <c r="M12" s="1" t="s">
        <v>194</v>
      </c>
      <c r="N12" s="1" t="s">
        <v>194</v>
      </c>
      <c r="O12" s="1" t="s">
        <v>195</v>
      </c>
      <c r="P12" s="1" t="s">
        <v>196</v>
      </c>
      <c r="Q12" s="1" t="s">
        <v>197</v>
      </c>
      <c r="R12" s="1" t="s">
        <v>275</v>
      </c>
      <c r="S12" s="1" t="s">
        <v>199</v>
      </c>
      <c r="T12" s="1" t="s">
        <v>200</v>
      </c>
      <c r="U12" s="1" t="s">
        <v>201</v>
      </c>
      <c r="V12" s="1" t="s">
        <v>276</v>
      </c>
    </row>
    <row r="13" s="1" customFormat="1" spans="1:22">
      <c r="A13" s="3">
        <v>21200122286</v>
      </c>
      <c r="B13" s="1" t="s">
        <v>269</v>
      </c>
      <c r="C13" s="1" t="s">
        <v>277</v>
      </c>
      <c r="D13" s="1" t="s">
        <v>204</v>
      </c>
      <c r="E13" s="1" t="s">
        <v>278</v>
      </c>
      <c r="F13" s="1" t="s">
        <v>226</v>
      </c>
      <c r="G13" s="1" t="s">
        <v>218</v>
      </c>
      <c r="H13" s="1" t="s">
        <v>191</v>
      </c>
      <c r="I13" s="1" t="s">
        <v>279</v>
      </c>
      <c r="J13" s="1" t="s">
        <v>30</v>
      </c>
      <c r="K13" s="1" t="s">
        <v>280</v>
      </c>
      <c r="L13" s="1" t="s">
        <v>280</v>
      </c>
      <c r="M13" s="1" t="s">
        <v>194</v>
      </c>
      <c r="N13" s="1" t="s">
        <v>194</v>
      </c>
      <c r="O13" s="1" t="s">
        <v>195</v>
      </c>
      <c r="P13" s="1" t="s">
        <v>196</v>
      </c>
      <c r="Q13" s="1" t="s">
        <v>197</v>
      </c>
      <c r="R13" s="1" t="s">
        <v>281</v>
      </c>
      <c r="S13" s="1" t="s">
        <v>199</v>
      </c>
      <c r="T13" s="1" t="s">
        <v>200</v>
      </c>
      <c r="U13" s="1" t="s">
        <v>209</v>
      </c>
      <c r="V13" s="1" t="s">
        <v>210</v>
      </c>
    </row>
    <row r="14" s="1" customFormat="1" spans="1:22">
      <c r="A14" s="3">
        <v>21112696362</v>
      </c>
      <c r="B14" s="1" t="s">
        <v>282</v>
      </c>
      <c r="C14" s="1" t="s">
        <v>283</v>
      </c>
      <c r="D14" s="1" t="s">
        <v>284</v>
      </c>
      <c r="E14" s="1" t="s">
        <v>285</v>
      </c>
      <c r="F14" s="1" t="s">
        <v>226</v>
      </c>
      <c r="G14" s="1" t="s">
        <v>218</v>
      </c>
      <c r="H14" s="1" t="s">
        <v>191</v>
      </c>
      <c r="I14" s="1" t="s">
        <v>286</v>
      </c>
      <c r="J14" s="1" t="s">
        <v>30</v>
      </c>
      <c r="K14" s="1" t="s">
        <v>287</v>
      </c>
      <c r="L14" s="1" t="s">
        <v>287</v>
      </c>
      <c r="M14" s="1" t="s">
        <v>194</v>
      </c>
      <c r="N14" s="1" t="s">
        <v>194</v>
      </c>
      <c r="O14" s="1" t="s">
        <v>195</v>
      </c>
      <c r="P14" s="1" t="s">
        <v>196</v>
      </c>
      <c r="Q14" s="1" t="s">
        <v>197</v>
      </c>
      <c r="R14" s="1" t="s">
        <v>288</v>
      </c>
      <c r="S14" s="1" t="s">
        <v>199</v>
      </c>
      <c r="T14" s="1" t="s">
        <v>200</v>
      </c>
      <c r="U14" s="1" t="s">
        <v>201</v>
      </c>
      <c r="V14" s="1" t="s">
        <v>289</v>
      </c>
    </row>
    <row r="15" s="1" customFormat="1" spans="1:22">
      <c r="A15" s="3">
        <v>21104644728</v>
      </c>
      <c r="B15" s="1" t="s">
        <v>282</v>
      </c>
      <c r="C15" s="1" t="s">
        <v>290</v>
      </c>
      <c r="D15" s="1" t="s">
        <v>291</v>
      </c>
      <c r="E15" s="1" t="s">
        <v>292</v>
      </c>
      <c r="F15" s="1" t="s">
        <v>293</v>
      </c>
      <c r="G15" s="1" t="s">
        <v>218</v>
      </c>
      <c r="H15" s="1" t="s">
        <v>191</v>
      </c>
      <c r="I15" s="1" t="s">
        <v>294</v>
      </c>
      <c r="J15" s="1" t="s">
        <v>30</v>
      </c>
      <c r="K15" s="1" t="s">
        <v>295</v>
      </c>
      <c r="L15" s="1" t="s">
        <v>295</v>
      </c>
      <c r="M15" s="1" t="s">
        <v>194</v>
      </c>
      <c r="N15" s="1" t="s">
        <v>194</v>
      </c>
      <c r="O15" s="1" t="s">
        <v>195</v>
      </c>
      <c r="P15" s="1" t="s">
        <v>196</v>
      </c>
      <c r="Q15" s="1" t="s">
        <v>197</v>
      </c>
      <c r="R15" s="1" t="s">
        <v>296</v>
      </c>
      <c r="S15" s="1" t="s">
        <v>199</v>
      </c>
      <c r="T15" s="1" t="s">
        <v>200</v>
      </c>
      <c r="U15" s="1" t="s">
        <v>209</v>
      </c>
      <c r="V15" s="1" t="s">
        <v>225</v>
      </c>
    </row>
    <row r="16" s="1" customFormat="1" spans="1:22">
      <c r="A16" s="3">
        <v>21040115401</v>
      </c>
      <c r="B16" s="1" t="s">
        <v>297</v>
      </c>
      <c r="C16" s="1" t="s">
        <v>298</v>
      </c>
      <c r="D16" s="1" t="s">
        <v>299</v>
      </c>
      <c r="E16" s="1" t="s">
        <v>300</v>
      </c>
      <c r="F16" s="1" t="s">
        <v>240</v>
      </c>
      <c r="G16" s="1" t="s">
        <v>218</v>
      </c>
      <c r="H16" s="1" t="s">
        <v>191</v>
      </c>
      <c r="I16" s="1" t="s">
        <v>301</v>
      </c>
      <c r="J16" s="1" t="s">
        <v>30</v>
      </c>
      <c r="K16" s="1" t="s">
        <v>302</v>
      </c>
      <c r="L16" s="1" t="s">
        <v>302</v>
      </c>
      <c r="M16" s="1" t="s">
        <v>194</v>
      </c>
      <c r="N16" s="1" t="s">
        <v>194</v>
      </c>
      <c r="O16" s="1" t="s">
        <v>195</v>
      </c>
      <c r="P16" s="1" t="s">
        <v>196</v>
      </c>
      <c r="Q16" s="1" t="s">
        <v>197</v>
      </c>
      <c r="R16" s="1" t="s">
        <v>303</v>
      </c>
      <c r="S16" s="1" t="s">
        <v>199</v>
      </c>
      <c r="T16" s="1" t="s">
        <v>200</v>
      </c>
      <c r="U16" s="1" t="s">
        <v>201</v>
      </c>
      <c r="V16" s="1" t="s">
        <v>304</v>
      </c>
    </row>
    <row r="17" s="1" customFormat="1" spans="1:22">
      <c r="A17" s="3">
        <v>18954747958</v>
      </c>
      <c r="B17" s="1" t="s">
        <v>305</v>
      </c>
      <c r="C17" s="1" t="s">
        <v>306</v>
      </c>
      <c r="D17" s="1" t="s">
        <v>263</v>
      </c>
      <c r="E17" s="1" t="s">
        <v>307</v>
      </c>
      <c r="F17" s="1" t="s">
        <v>226</v>
      </c>
      <c r="G17" s="1" t="s">
        <v>218</v>
      </c>
      <c r="H17" s="1" t="s">
        <v>191</v>
      </c>
      <c r="I17" s="1" t="s">
        <v>308</v>
      </c>
      <c r="J17" s="1" t="s">
        <v>30</v>
      </c>
      <c r="K17" s="1" t="s">
        <v>309</v>
      </c>
      <c r="L17" s="1" t="s">
        <v>309</v>
      </c>
      <c r="M17" s="1" t="s">
        <v>194</v>
      </c>
      <c r="N17" s="1" t="s">
        <v>194</v>
      </c>
      <c r="O17" s="1" t="s">
        <v>195</v>
      </c>
      <c r="P17" s="1" t="s">
        <v>196</v>
      </c>
      <c r="Q17" s="1" t="s">
        <v>197</v>
      </c>
      <c r="R17" s="1" t="s">
        <v>310</v>
      </c>
      <c r="S17" s="1" t="s">
        <v>199</v>
      </c>
      <c r="T17" s="1" t="s">
        <v>200</v>
      </c>
      <c r="U17" s="1" t="s">
        <v>201</v>
      </c>
      <c r="V17" s="1" t="s">
        <v>268</v>
      </c>
    </row>
    <row r="18" s="1" customFormat="1" spans="1:22">
      <c r="A18" s="3">
        <v>18725442278</v>
      </c>
      <c r="B18" s="1" t="s">
        <v>311</v>
      </c>
      <c r="C18" s="1" t="s">
        <v>312</v>
      </c>
      <c r="D18" s="1" t="s">
        <v>313</v>
      </c>
      <c r="E18" s="1" t="s">
        <v>314</v>
      </c>
      <c r="F18" s="1" t="s">
        <v>226</v>
      </c>
      <c r="G18" s="1" t="s">
        <v>218</v>
      </c>
      <c r="H18" s="1" t="s">
        <v>191</v>
      </c>
      <c r="I18" s="1" t="s">
        <v>315</v>
      </c>
      <c r="J18" s="1" t="s">
        <v>30</v>
      </c>
      <c r="K18" s="1" t="s">
        <v>316</v>
      </c>
      <c r="L18" s="1" t="s">
        <v>316</v>
      </c>
      <c r="M18" s="1" t="s">
        <v>194</v>
      </c>
      <c r="N18" s="1" t="s">
        <v>194</v>
      </c>
      <c r="O18" s="1" t="s">
        <v>195</v>
      </c>
      <c r="P18" s="1" t="s">
        <v>196</v>
      </c>
      <c r="Q18" s="1" t="s">
        <v>197</v>
      </c>
      <c r="R18" s="1" t="s">
        <v>317</v>
      </c>
      <c r="S18" s="1" t="s">
        <v>199</v>
      </c>
      <c r="T18" s="1" t="s">
        <v>200</v>
      </c>
      <c r="U18" s="1" t="s">
        <v>201</v>
      </c>
      <c r="V18" s="1" t="s">
        <v>202</v>
      </c>
    </row>
    <row r="19" s="1" customFormat="1" spans="1:22">
      <c r="A19" s="3">
        <v>18091573500</v>
      </c>
      <c r="B19" s="1" t="s">
        <v>318</v>
      </c>
      <c r="C19" s="1" t="s">
        <v>319</v>
      </c>
      <c r="D19" s="1" t="s">
        <v>320</v>
      </c>
      <c r="E19" s="1" t="s">
        <v>321</v>
      </c>
      <c r="F19" s="1" t="s">
        <v>186</v>
      </c>
      <c r="G19" s="1" t="s">
        <v>190</v>
      </c>
      <c r="H19" s="1" t="s">
        <v>191</v>
      </c>
      <c r="I19" s="1" t="s">
        <v>322</v>
      </c>
      <c r="J19" s="1" t="s">
        <v>30</v>
      </c>
      <c r="K19" s="1" t="s">
        <v>323</v>
      </c>
      <c r="L19" s="1" t="s">
        <v>195</v>
      </c>
      <c r="M19" s="1" t="s">
        <v>324</v>
      </c>
      <c r="N19" s="1" t="s">
        <v>325</v>
      </c>
      <c r="O19" s="1" t="s">
        <v>195</v>
      </c>
      <c r="P19" s="1" t="s">
        <v>196</v>
      </c>
      <c r="Q19" s="1" t="s">
        <v>197</v>
      </c>
      <c r="R19" s="1" t="s">
        <v>326</v>
      </c>
      <c r="S19" s="1" t="s">
        <v>199</v>
      </c>
      <c r="T19" s="1" t="s">
        <v>200</v>
      </c>
      <c r="U19" s="1" t="s">
        <v>201</v>
      </c>
      <c r="V19" s="1" t="s">
        <v>268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2022-10-21T02:01:38Z</dcterms:created>
  <dcterms:modified xsi:type="dcterms:W3CDTF">2022-10-21T02:36:35Z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E6B76AFFD70D4407A0E526FF048A8C86</vt:lpwstr>
  </property>
  <property fmtid="{D5CDD505-2E9C-101B-9397-08002B2CF9AE}" pid="3" name="KSOProductBuildVer">
    <vt:lpwstr>2052-11.1.0.12598</vt:lpwstr>
  </property>
</Properties>
</file>