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<sst xmlns="http://schemas.openxmlformats.org/spreadsheetml/2006/main" count="530" uniqueCount="154">
  <si>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</si>
  <si>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</si>
  <si>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</si>
  <si>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</si>
  <si>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</si>
  <si>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</si>
  <si>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</si>
  <si>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</si>
  <si>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</si>
  <si>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</si>
  <si>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</si>
  <si>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</si>
  <si>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</si>
  <si>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</si>
  <si>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</si>
  <si>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</si>
  <si>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</si>
  <si>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</si>
  <si>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</si>
  <si>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</si>
  <si>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</si>
  <si>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</si>
  <si>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</si>
  <si>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</si>
  <si>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</si>
  <si>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999221234724084	</t>
  </si>
  <si>
    <t>Ctrip</t>
  </si>
  <si>
    <t>正常</t>
  </si>
  <si>
    <t>[五华]五华热矿泥温泉度假村(99113525)</t>
  </si>
  <si>
    <t>标准双床&lt;特惠促销&gt;&lt;双人入住&gt;&lt;日历房套餐高价值&gt;&lt;双早&gt;&lt;新酒店礼盒&gt;</t>
  </si>
  <si>
    <t>CNY</t>
  </si>
  <si>
    <t>汤逸舟</t>
  </si>
  <si>
    <t>CA363221022CNY</t>
  </si>
  <si>
    <t>未提现</t>
  </si>
  <si>
    <t>携程开票</t>
  </si>
  <si>
    <t xml:space="preserve">	</t>
  </si>
  <si>
    <t xml:space="preserve">999221328339212	</t>
  </si>
  <si>
    <t>[广州]广州珀丽酒店(9826184)</t>
  </si>
  <si>
    <t>豪华双床房&lt;双人入住&gt;&lt;内宾&gt;&lt;预付&gt;&lt;无早&gt;</t>
  </si>
  <si>
    <t>冯可</t>
  </si>
  <si>
    <t xml:space="preserve">21338153723	</t>
  </si>
  <si>
    <t>标准双床&lt;特惠专享&gt;&lt;双人入住&gt;&lt;双早&gt;&lt;新酒店礼盒&gt;</t>
  </si>
  <si>
    <t>梁栋</t>
  </si>
  <si>
    <t xml:space="preserve">21338167650	</t>
  </si>
  <si>
    <t>刘铝志</t>
  </si>
  <si>
    <t xml:space="preserve">999221338174727	</t>
  </si>
  <si>
    <t>刘新彬</t>
  </si>
  <si>
    <t xml:space="preserve">21338177303	</t>
  </si>
  <si>
    <t>蔡晶晶</t>
  </si>
  <si>
    <t>取消</t>
  </si>
  <si>
    <t xml:space="preserve">21340792159	</t>
  </si>
  <si>
    <t>梁耀华,刘铝志</t>
  </si>
  <si>
    <t xml:space="preserve">21340811463	</t>
  </si>
  <si>
    <t>标准大床房&lt;特惠促销&gt;&lt;双人入住&gt;&lt;日历房套餐高价值&gt;&lt;双早&gt;&lt;新酒店礼盒&gt;</t>
  </si>
  <si>
    <t>梁栋,杨华裕</t>
  </si>
  <si>
    <t xml:space="preserve">21340836694	</t>
  </si>
  <si>
    <t>蔡晶晶,张远芳</t>
  </si>
  <si>
    <t xml:space="preserve">999221350658458	</t>
  </si>
  <si>
    <t>[漳浦]翡翠湾禧月海景酒店(89052199)</t>
  </si>
  <si>
    <t>豪华海景标间&lt;超值特惠&gt;&lt;双人入住&gt;&lt;双早&gt;</t>
  </si>
  <si>
    <t>林鹭</t>
  </si>
  <si>
    <t xml:space="preserve">21352054455	</t>
  </si>
  <si>
    <t>标准大床房&lt;超值特惠&gt;&lt;双人入住&gt;&lt;日历房套餐高价值&gt;&lt;双早&gt;&lt;新酒店礼盒&gt;</t>
  </si>
  <si>
    <t>池玉玲,简荣生</t>
  </si>
  <si>
    <t xml:space="preserve">999221352074156	</t>
  </si>
  <si>
    <t>戴妙霞</t>
  </si>
  <si>
    <t xml:space="preserve">21349829115	</t>
  </si>
  <si>
    <t>[香港]香港珀丽酒店(Rosedale Hotel Hong Kong)(1959488)</t>
  </si>
  <si>
    <t>豪华客房&lt;双人入住&gt;&lt;内宾&gt;&lt;预付&gt;&lt;无早&gt;</t>
  </si>
  <si>
    <t>Fu/Xuan</t>
  </si>
  <si>
    <t>CA363221023CNY</t>
  </si>
  <si>
    <t xml:space="preserve">2727095	</t>
  </si>
  <si>
    <t xml:space="preserve">6050285	</t>
  </si>
  <si>
    <t xml:space="preserve">999221359538372	</t>
  </si>
  <si>
    <t>标准双床&lt;超值特惠&gt;&lt;双人入住&gt;&lt;日历房套餐高价值&gt;&lt;双早&gt;&lt;新酒店礼盒&gt;</t>
  </si>
  <si>
    <t>刘景怡</t>
  </si>
  <si>
    <t xml:space="preserve">999221359542716	</t>
  </si>
  <si>
    <t xml:space="preserve">21364145042	</t>
  </si>
  <si>
    <t>[丰顺]韩山硒湖酒店(63298981)</t>
  </si>
  <si>
    <t>静夜闲大床房&lt;超值特惠&gt;&lt;双人入住&gt;&lt;日历房套餐高价值&gt;&lt;双早&gt;&lt;新酒店礼盒&gt;</t>
  </si>
  <si>
    <t>幸建胜</t>
  </si>
  <si>
    <t>CA363221024CNY</t>
  </si>
  <si>
    <t xml:space="preserve">2730487	</t>
  </si>
  <si>
    <t>，</t>
  </si>
  <si>
    <t>A221024090946481</t>
  </si>
  <si>
    <t>A221024091034481</t>
  </si>
  <si>
    <t>CNY / HKD 当前参考汇率: 1.081565756</t>
  </si>
  <si>
    <t>总计： 5303.07 CNY/
5735.62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</si>
  <si>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</si>
  <si>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</si>
  <si>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</si>
  <si>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</si>
  <si>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</si>
  <si>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</si>
  <si>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</si>
  <si>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</si>
  <si>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</si>
  <si>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</si>
  <si>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</si>
  <si>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</si>
  <si>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</si>
  <si>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</si>
  <si>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</si>
  <si>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</si>
  <si>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</si>
  <si>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</si>
  <si>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</si>
  <si>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2022-10-08</t>
  </si>
  <si>
    <t>2730487</t>
  </si>
  <si>
    <t>韩山历史文化生态区</t>
  </si>
  <si>
    <t>2022-10-09</t>
  </si>
  <si>
    <t>退房日周结</t>
  </si>
  <si>
    <t>640.56</t>
  </si>
  <si>
    <t>RMB</t>
  </si>
  <si>
    <t>0</t>
  </si>
  <si>
    <t>0.00</t>
  </si>
  <si>
    <t>携程国内直连(DD)</t>
  </si>
  <si>
    <t>01.011249</t>
  </si>
  <si>
    <t>2022-10-08 11:08:26</t>
  </si>
  <si>
    <t>否</t>
  </si>
  <si>
    <t>汇智国际旅游发展有限公司</t>
  </si>
  <si>
    <t>直采</t>
  </si>
  <si>
    <t>中国</t>
  </si>
  <si>
    <t>2022-10-07</t>
  </si>
  <si>
    <t>2729198</t>
  </si>
  <si>
    <t>五华热矿泥温泉度假村</t>
  </si>
  <si>
    <t>436.56</t>
  </si>
  <si>
    <t>2022-10-07 14:52:10</t>
  </si>
  <si>
    <t>2729197</t>
  </si>
  <si>
    <t>2022-10-07 14:51:17</t>
  </si>
  <si>
    <t>2022-10-06</t>
  </si>
  <si>
    <t>2727564</t>
  </si>
  <si>
    <t>翡翠湾禧月海景酒店</t>
  </si>
  <si>
    <t>418.20</t>
  </si>
  <si>
    <t>2022-10-06 14:53:49</t>
  </si>
  <si>
    <t>2727555</t>
  </si>
  <si>
    <t>873.12</t>
  </si>
  <si>
    <t>2022-10-06 14:50:56</t>
  </si>
  <si>
    <t>2727297</t>
  </si>
  <si>
    <t>2022-10-06 11:58:19</t>
  </si>
  <si>
    <t>2727095</t>
  </si>
  <si>
    <t>香港珀丽酒店</t>
  </si>
  <si>
    <t>Fu Xuan</t>
  </si>
  <si>
    <t>402.99</t>
  </si>
  <si>
    <t>2022-10-06 09:49:35</t>
  </si>
  <si>
    <t>直连</t>
  </si>
  <si>
    <t>2022-10-05</t>
  </si>
  <si>
    <t>2725260</t>
  </si>
  <si>
    <t>558.96</t>
  </si>
  <si>
    <t>2022-10-05 09:05:11</t>
  </si>
  <si>
    <t>2725257</t>
  </si>
  <si>
    <t>2022-10-05 09:03:00</t>
  </si>
  <si>
    <t>2725253</t>
  </si>
  <si>
    <t>2022-10-05 09:01:16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</si>
</sst>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13</xdr:col>
      <xdr:colOff>200025</xdr:colOff>
      <xdr:row>63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601200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44841</v>
      </c>
      <c r="H2" s="4">
        <v>1</v>
      </c>
      <c r="I2" s="4">
        <v>1</v>
      </c>
      <c r="J2" s="4">
        <v>1</v>
      </c>
      <c r="K2" s="4" t="s">
        <v>30</v>
      </c>
      <c r="L2" s="4">
        <v>558.96</v>
      </c>
      <c r="M2" s="4">
        <v>558.96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44833</v>
      </c>
      <c r="S2" s="6">
        <v>44856</v>
      </c>
      <c r="T2" s="4" t="s">
        <v>34</v>
      </c>
      <c r="U2" s="4">
        <v>558.96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44839</v>
      </c>
      <c r="G3" s="6">
        <v>44841</v>
      </c>
      <c r="H3" s="4">
        <v>1</v>
      </c>
      <c r="I3" s="4">
        <v>2</v>
      </c>
      <c r="J3" s="4">
        <v>2</v>
      </c>
      <c r="K3" s="4" t="s">
        <v>30</v>
      </c>
      <c r="L3" s="4">
        <v>479.75</v>
      </c>
      <c r="M3" s="4">
        <v>479.75</v>
      </c>
      <c r="N3" s="4" t="s">
        <v>39</v>
      </c>
      <c r="O3" s="4" t="s">
        <v>32</v>
      </c>
      <c r="P3" s="4" t="s">
        <v>33</v>
      </c>
      <c r="Q3" s="4">
        <v>0</v>
      </c>
      <c r="R3" s="7">
        <v>44837</v>
      </c>
      <c r="S3" s="6">
        <v>44856</v>
      </c>
      <c r="T3" s="4" t="s">
        <v>34</v>
      </c>
      <c r="U3" s="4">
        <v>479.75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44840</v>
      </c>
      <c r="G4" s="6">
        <v>44841</v>
      </c>
      <c r="H4" s="4">
        <v>1</v>
      </c>
      <c r="I4" s="4">
        <v>1</v>
      </c>
      <c r="J4" s="4">
        <v>1</v>
      </c>
      <c r="K4" s="4" t="s">
        <v>30</v>
      </c>
      <c r="L4" s="4">
        <v>314.16</v>
      </c>
      <c r="M4" s="4">
        <v>314.16</v>
      </c>
      <c r="N4" s="4" t="s">
        <v>42</v>
      </c>
      <c r="O4" s="4" t="s">
        <v>32</v>
      </c>
      <c r="P4" s="4" t="s">
        <v>33</v>
      </c>
      <c r="Q4" s="4">
        <v>0</v>
      </c>
      <c r="R4" s="7">
        <v>44838</v>
      </c>
      <c r="S4" s="6">
        <v>44856</v>
      </c>
      <c r="T4" s="4" t="s">
        <v>34</v>
      </c>
      <c r="U4" s="4">
        <v>314.16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41</v>
      </c>
      <c r="F5" s="6">
        <v>44840</v>
      </c>
      <c r="G5" s="6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314.16</v>
      </c>
      <c r="M5" s="4">
        <v>314.16</v>
      </c>
      <c r="N5" s="4" t="s">
        <v>44</v>
      </c>
      <c r="O5" s="4" t="s">
        <v>32</v>
      </c>
      <c r="P5" s="4" t="s">
        <v>33</v>
      </c>
      <c r="Q5" s="4">
        <v>0</v>
      </c>
      <c r="R5" s="7">
        <v>44838</v>
      </c>
      <c r="S5" s="6">
        <v>44856</v>
      </c>
      <c r="T5" s="4" t="s">
        <v>34</v>
      </c>
      <c r="U5" s="4">
        <v>314.16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44840</v>
      </c>
      <c r="G6" s="6">
        <v>44841</v>
      </c>
      <c r="H6" s="4">
        <v>1</v>
      </c>
      <c r="I6" s="4">
        <v>1</v>
      </c>
      <c r="J6" s="4">
        <v>1</v>
      </c>
      <c r="K6" s="4" t="s">
        <v>30</v>
      </c>
      <c r="L6" s="4">
        <v>558.96</v>
      </c>
      <c r="M6" s="4">
        <v>558.96</v>
      </c>
      <c r="N6" s="4" t="s">
        <v>46</v>
      </c>
      <c r="O6" s="4" t="s">
        <v>32</v>
      </c>
      <c r="P6" s="4" t="s">
        <v>33</v>
      </c>
      <c r="Q6" s="4">
        <v>0</v>
      </c>
      <c r="R6" s="7">
        <v>44838</v>
      </c>
      <c r="S6" s="6">
        <v>44856</v>
      </c>
      <c r="T6" s="4" t="s">
        <v>34</v>
      </c>
      <c r="U6" s="4">
        <v>558.96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41</v>
      </c>
      <c r="F7" s="6">
        <v>44840</v>
      </c>
      <c r="G7" s="6">
        <v>44841</v>
      </c>
      <c r="H7" s="4">
        <v>1</v>
      </c>
      <c r="I7" s="4">
        <v>1</v>
      </c>
      <c r="J7" s="4">
        <v>1</v>
      </c>
      <c r="K7" s="4" t="s">
        <v>30</v>
      </c>
      <c r="L7" s="4">
        <v>314.16</v>
      </c>
      <c r="M7" s="4">
        <v>314.16</v>
      </c>
      <c r="N7" s="4" t="s">
        <v>48</v>
      </c>
      <c r="O7" s="4" t="s">
        <v>32</v>
      </c>
      <c r="P7" s="4" t="s">
        <v>33</v>
      </c>
      <c r="Q7" s="4">
        <v>0</v>
      </c>
      <c r="R7" s="7">
        <v>44838</v>
      </c>
      <c r="S7" s="6">
        <v>44856</v>
      </c>
      <c r="T7" s="4" t="s">
        <v>34</v>
      </c>
      <c r="U7" s="4">
        <v>314.16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45</v>
      </c>
      <c r="B8" s="4" t="s">
        <v>26</v>
      </c>
      <c r="C8" s="4" t="s">
        <v>49</v>
      </c>
      <c r="D8" s="4" t="s">
        <v>28</v>
      </c>
      <c r="E8" s="4" t="s">
        <v>29</v>
      </c>
      <c r="F8" s="6">
        <v>44840</v>
      </c>
      <c r="G8" s="6">
        <v>44841</v>
      </c>
      <c r="H8" s="4">
        <v>1</v>
      </c>
      <c r="I8" s="4">
        <v>1</v>
      </c>
      <c r="J8" s="4">
        <v>1</v>
      </c>
      <c r="K8" s="4" t="s">
        <v>30</v>
      </c>
      <c r="L8" s="4">
        <v>-558.96</v>
      </c>
      <c r="M8" s="4">
        <v>-558.96</v>
      </c>
      <c r="N8" s="4" t="s">
        <v>46</v>
      </c>
      <c r="O8" s="4" t="s">
        <v>32</v>
      </c>
      <c r="P8" s="4" t="s">
        <v>33</v>
      </c>
      <c r="Q8" s="4">
        <v>0</v>
      </c>
      <c r="R8" s="7">
        <v>44838</v>
      </c>
      <c r="S8" s="6">
        <v>44856</v>
      </c>
      <c r="T8" s="4" t="s">
        <v>34</v>
      </c>
      <c r="U8" s="4">
        <v>-558.96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47</v>
      </c>
      <c r="B9" s="4" t="s">
        <v>26</v>
      </c>
      <c r="C9" s="4" t="s">
        <v>49</v>
      </c>
      <c r="D9" s="4" t="s">
        <v>28</v>
      </c>
      <c r="E9" s="4" t="s">
        <v>41</v>
      </c>
      <c r="F9" s="6">
        <v>44840</v>
      </c>
      <c r="G9" s="6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-314.16</v>
      </c>
      <c r="M9" s="4">
        <v>-314.16</v>
      </c>
      <c r="N9" s="4" t="s">
        <v>48</v>
      </c>
      <c r="O9" s="4" t="s">
        <v>32</v>
      </c>
      <c r="P9" s="4" t="s">
        <v>33</v>
      </c>
      <c r="Q9" s="4">
        <v>0</v>
      </c>
      <c r="R9" s="7">
        <v>44838</v>
      </c>
      <c r="S9" s="6">
        <v>44856</v>
      </c>
      <c r="T9" s="4" t="s">
        <v>34</v>
      </c>
      <c r="U9" s="4">
        <v>-314.16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40</v>
      </c>
      <c r="B10" s="4" t="s">
        <v>26</v>
      </c>
      <c r="C10" s="4" t="s">
        <v>49</v>
      </c>
      <c r="D10" s="4" t="s">
        <v>28</v>
      </c>
      <c r="E10" s="4" t="s">
        <v>41</v>
      </c>
      <c r="F10" s="6">
        <v>44840</v>
      </c>
      <c r="G10" s="6">
        <v>44841</v>
      </c>
      <c r="H10" s="4">
        <v>1</v>
      </c>
      <c r="I10" s="4">
        <v>1</v>
      </c>
      <c r="J10" s="4">
        <v>1</v>
      </c>
      <c r="K10" s="4" t="s">
        <v>30</v>
      </c>
      <c r="L10" s="4">
        <v>-314.16</v>
      </c>
      <c r="M10" s="4">
        <v>-314.16</v>
      </c>
      <c r="N10" s="4" t="s">
        <v>42</v>
      </c>
      <c r="O10" s="4" t="s">
        <v>32</v>
      </c>
      <c r="P10" s="4" t="s">
        <v>33</v>
      </c>
      <c r="Q10" s="4">
        <v>0</v>
      </c>
      <c r="R10" s="7">
        <v>44838</v>
      </c>
      <c r="S10" s="6">
        <v>44856</v>
      </c>
      <c r="T10" s="4" t="s">
        <v>34</v>
      </c>
      <c r="U10" s="4">
        <v>-314.16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43</v>
      </c>
      <c r="B11" s="4" t="s">
        <v>26</v>
      </c>
      <c r="C11" s="4" t="s">
        <v>49</v>
      </c>
      <c r="D11" s="4" t="s">
        <v>28</v>
      </c>
      <c r="E11" s="4" t="s">
        <v>41</v>
      </c>
      <c r="F11" s="6">
        <v>44840</v>
      </c>
      <c r="G11" s="6">
        <v>44841</v>
      </c>
      <c r="H11" s="4">
        <v>1</v>
      </c>
      <c r="I11" s="4">
        <v>1</v>
      </c>
      <c r="J11" s="4">
        <v>1</v>
      </c>
      <c r="K11" s="4" t="s">
        <v>30</v>
      </c>
      <c r="L11" s="4">
        <v>-314.16</v>
      </c>
      <c r="M11" s="4">
        <v>-314.16</v>
      </c>
      <c r="N11" s="4" t="s">
        <v>44</v>
      </c>
      <c r="O11" s="4" t="s">
        <v>32</v>
      </c>
      <c r="P11" s="4" t="s">
        <v>33</v>
      </c>
      <c r="Q11" s="4">
        <v>0</v>
      </c>
      <c r="R11" s="7">
        <v>44838</v>
      </c>
      <c r="S11" s="6">
        <v>44856</v>
      </c>
      <c r="T11" s="4" t="s">
        <v>34</v>
      </c>
      <c r="U11" s="4">
        <v>-314.16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50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44840</v>
      </c>
      <c r="G12" s="6">
        <v>44841</v>
      </c>
      <c r="H12" s="4">
        <v>1</v>
      </c>
      <c r="I12" s="4">
        <v>1</v>
      </c>
      <c r="J12" s="4">
        <v>1</v>
      </c>
      <c r="K12" s="4" t="s">
        <v>30</v>
      </c>
      <c r="L12" s="4">
        <v>558.96</v>
      </c>
      <c r="M12" s="4">
        <v>558.96</v>
      </c>
      <c r="N12" s="4" t="s">
        <v>51</v>
      </c>
      <c r="O12" s="4" t="s">
        <v>32</v>
      </c>
      <c r="P12" s="4" t="s">
        <v>33</v>
      </c>
      <c r="Q12" s="4">
        <v>0</v>
      </c>
      <c r="R12" s="7">
        <v>44839</v>
      </c>
      <c r="S12" s="6">
        <v>44856</v>
      </c>
      <c r="T12" s="4" t="s">
        <v>34</v>
      </c>
      <c r="U12" s="4">
        <v>558.96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52</v>
      </c>
      <c r="B13" s="4" t="s">
        <v>26</v>
      </c>
      <c r="C13" s="4" t="s">
        <v>27</v>
      </c>
      <c r="D13" s="4" t="s">
        <v>28</v>
      </c>
      <c r="E13" s="4" t="s">
        <v>53</v>
      </c>
      <c r="F13" s="6">
        <v>44840</v>
      </c>
      <c r="G13" s="6">
        <v>44841</v>
      </c>
      <c r="H13" s="4">
        <v>1</v>
      </c>
      <c r="I13" s="4">
        <v>1</v>
      </c>
      <c r="J13" s="4">
        <v>1</v>
      </c>
      <c r="K13" s="4" t="s">
        <v>30</v>
      </c>
      <c r="L13" s="4">
        <v>558.96</v>
      </c>
      <c r="M13" s="4">
        <v>558.96</v>
      </c>
      <c r="N13" s="4" t="s">
        <v>54</v>
      </c>
      <c r="O13" s="4" t="s">
        <v>32</v>
      </c>
      <c r="P13" s="4" t="s">
        <v>33</v>
      </c>
      <c r="Q13" s="4">
        <v>0</v>
      </c>
      <c r="R13" s="7">
        <v>44839</v>
      </c>
      <c r="S13" s="6">
        <v>44856</v>
      </c>
      <c r="T13" s="4" t="s">
        <v>34</v>
      </c>
      <c r="U13" s="4">
        <v>558.96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55</v>
      </c>
      <c r="B14" s="4" t="s">
        <v>26</v>
      </c>
      <c r="C14" s="4" t="s">
        <v>27</v>
      </c>
      <c r="D14" s="4" t="s">
        <v>28</v>
      </c>
      <c r="E14" s="4" t="s">
        <v>53</v>
      </c>
      <c r="F14" s="6">
        <v>44840</v>
      </c>
      <c r="G14" s="6">
        <v>44841</v>
      </c>
      <c r="H14" s="4">
        <v>1</v>
      </c>
      <c r="I14" s="4">
        <v>1</v>
      </c>
      <c r="J14" s="4">
        <v>1</v>
      </c>
      <c r="K14" s="4" t="s">
        <v>30</v>
      </c>
      <c r="L14" s="4">
        <v>558.96</v>
      </c>
      <c r="M14" s="4">
        <v>558.96</v>
      </c>
      <c r="N14" s="4" t="s">
        <v>56</v>
      </c>
      <c r="O14" s="4" t="s">
        <v>32</v>
      </c>
      <c r="P14" s="4" t="s">
        <v>33</v>
      </c>
      <c r="Q14" s="4">
        <v>0</v>
      </c>
      <c r="R14" s="7">
        <v>44839</v>
      </c>
      <c r="S14" s="6">
        <v>44856</v>
      </c>
      <c r="T14" s="4" t="s">
        <v>34</v>
      </c>
      <c r="U14" s="4">
        <v>558.96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25</v>
      </c>
      <c r="B15" s="4" t="s">
        <v>26</v>
      </c>
      <c r="C15" s="4" t="s">
        <v>49</v>
      </c>
      <c r="D15" s="4" t="s">
        <v>28</v>
      </c>
      <c r="E15" s="4" t="s">
        <v>29</v>
      </c>
      <c r="F15" s="6">
        <v>44840</v>
      </c>
      <c r="G15" s="6">
        <v>44841</v>
      </c>
      <c r="H15" s="4">
        <v>1</v>
      </c>
      <c r="I15" s="4">
        <v>1</v>
      </c>
      <c r="J15" s="4">
        <v>1</v>
      </c>
      <c r="K15" s="4" t="s">
        <v>30</v>
      </c>
      <c r="L15" s="4">
        <v>-558.96</v>
      </c>
      <c r="M15" s="4">
        <v>-558.96</v>
      </c>
      <c r="N15" s="4" t="s">
        <v>31</v>
      </c>
      <c r="O15" s="4" t="s">
        <v>32</v>
      </c>
      <c r="P15" s="4" t="s">
        <v>33</v>
      </c>
      <c r="Q15" s="4">
        <v>0</v>
      </c>
      <c r="R15" s="7">
        <v>44833</v>
      </c>
      <c r="S15" s="6">
        <v>44856</v>
      </c>
      <c r="T15" s="4" t="s">
        <v>34</v>
      </c>
      <c r="U15" s="4">
        <v>-558.96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36</v>
      </c>
      <c r="B16" s="4" t="s">
        <v>26</v>
      </c>
      <c r="C16" s="4" t="s">
        <v>49</v>
      </c>
      <c r="D16" s="4" t="s">
        <v>37</v>
      </c>
      <c r="E16" s="4" t="s">
        <v>38</v>
      </c>
      <c r="F16" s="6">
        <v>44839</v>
      </c>
      <c r="G16" s="6">
        <v>44841</v>
      </c>
      <c r="H16" s="4">
        <v>1</v>
      </c>
      <c r="I16" s="4">
        <v>2</v>
      </c>
      <c r="J16" s="4">
        <v>2</v>
      </c>
      <c r="K16" s="4" t="s">
        <v>30</v>
      </c>
      <c r="L16" s="4">
        <v>-479.75</v>
      </c>
      <c r="M16" s="4">
        <v>-479.75</v>
      </c>
      <c r="N16" s="4" t="s">
        <v>39</v>
      </c>
      <c r="O16" s="4" t="s">
        <v>32</v>
      </c>
      <c r="P16" s="4" t="s">
        <v>33</v>
      </c>
      <c r="Q16" s="4">
        <v>0</v>
      </c>
      <c r="R16" s="7">
        <v>44837</v>
      </c>
      <c r="S16" s="6">
        <v>44856</v>
      </c>
      <c r="T16" s="4" t="s">
        <v>34</v>
      </c>
      <c r="U16" s="4">
        <v>-479.75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57</v>
      </c>
      <c r="B17" s="4" t="s">
        <v>26</v>
      </c>
      <c r="C17" s="4" t="s">
        <v>27</v>
      </c>
      <c r="D17" s="4" t="s">
        <v>58</v>
      </c>
      <c r="E17" s="4" t="s">
        <v>59</v>
      </c>
      <c r="F17" s="6">
        <v>44840</v>
      </c>
      <c r="G17" s="6">
        <v>44841</v>
      </c>
      <c r="H17" s="4">
        <v>1</v>
      </c>
      <c r="I17" s="4">
        <v>1</v>
      </c>
      <c r="J17" s="4">
        <v>1</v>
      </c>
      <c r="K17" s="4" t="s">
        <v>30</v>
      </c>
      <c r="L17" s="4">
        <v>418.2</v>
      </c>
      <c r="M17" s="4">
        <v>418.2</v>
      </c>
      <c r="N17" s="4" t="s">
        <v>60</v>
      </c>
      <c r="O17" s="4" t="s">
        <v>32</v>
      </c>
      <c r="P17" s="4" t="s">
        <v>33</v>
      </c>
      <c r="Q17" s="4">
        <v>0</v>
      </c>
      <c r="R17" s="7">
        <v>44840</v>
      </c>
      <c r="S17" s="6">
        <v>44856</v>
      </c>
      <c r="T17" s="4" t="s">
        <v>34</v>
      </c>
      <c r="U17" s="4">
        <v>418.2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61</v>
      </c>
      <c r="B18" s="4" t="s">
        <v>26</v>
      </c>
      <c r="C18" s="4" t="s">
        <v>27</v>
      </c>
      <c r="D18" s="4" t="s">
        <v>28</v>
      </c>
      <c r="E18" s="4" t="s">
        <v>62</v>
      </c>
      <c r="F18" s="6">
        <v>44840</v>
      </c>
      <c r="G18" s="6">
        <v>44841</v>
      </c>
      <c r="H18" s="4">
        <v>2</v>
      </c>
      <c r="I18" s="4">
        <v>1</v>
      </c>
      <c r="J18" s="4">
        <v>2</v>
      </c>
      <c r="K18" s="4" t="s">
        <v>30</v>
      </c>
      <c r="L18" s="4">
        <v>873.12</v>
      </c>
      <c r="M18" s="4">
        <v>873.12</v>
      </c>
      <c r="N18" s="4" t="s">
        <v>63</v>
      </c>
      <c r="O18" s="4" t="s">
        <v>32</v>
      </c>
      <c r="P18" s="4" t="s">
        <v>33</v>
      </c>
      <c r="Q18" s="4">
        <v>0</v>
      </c>
      <c r="R18" s="7">
        <v>44840</v>
      </c>
      <c r="S18" s="6">
        <v>44856</v>
      </c>
      <c r="T18" s="4" t="s">
        <v>34</v>
      </c>
      <c r="U18" s="4">
        <v>873.12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64</v>
      </c>
      <c r="B19" s="4" t="s">
        <v>26</v>
      </c>
      <c r="C19" s="4" t="s">
        <v>27</v>
      </c>
      <c r="D19" s="4" t="s">
        <v>58</v>
      </c>
      <c r="E19" s="4" t="s">
        <v>59</v>
      </c>
      <c r="F19" s="6">
        <v>44840</v>
      </c>
      <c r="G19" s="6">
        <v>44841</v>
      </c>
      <c r="H19" s="4">
        <v>1</v>
      </c>
      <c r="I19" s="4">
        <v>1</v>
      </c>
      <c r="J19" s="4">
        <v>1</v>
      </c>
      <c r="K19" s="4" t="s">
        <v>30</v>
      </c>
      <c r="L19" s="4">
        <v>418.2</v>
      </c>
      <c r="M19" s="4">
        <v>418.2</v>
      </c>
      <c r="N19" s="4" t="s">
        <v>65</v>
      </c>
      <c r="O19" s="4" t="s">
        <v>32</v>
      </c>
      <c r="P19" s="4" t="s">
        <v>33</v>
      </c>
      <c r="Q19" s="4">
        <v>0</v>
      </c>
      <c r="R19" s="7">
        <v>44840</v>
      </c>
      <c r="S19" s="6">
        <v>44856</v>
      </c>
      <c r="T19" s="4" t="s">
        <v>34</v>
      </c>
      <c r="U19" s="4">
        <v>418.2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66</v>
      </c>
      <c r="B20" s="4" t="s">
        <v>26</v>
      </c>
      <c r="C20" s="4" t="s">
        <v>27</v>
      </c>
      <c r="D20" s="4" t="s">
        <v>67</v>
      </c>
      <c r="E20" s="4" t="s">
        <v>68</v>
      </c>
      <c r="F20" s="6">
        <v>44841</v>
      </c>
      <c r="G20" s="6">
        <v>44842</v>
      </c>
      <c r="H20" s="4">
        <v>1</v>
      </c>
      <c r="I20" s="4">
        <v>1</v>
      </c>
      <c r="J20" s="4">
        <v>1</v>
      </c>
      <c r="K20" s="4" t="s">
        <v>30</v>
      </c>
      <c r="L20" s="4">
        <v>402.99</v>
      </c>
      <c r="M20" s="4">
        <v>402.99</v>
      </c>
      <c r="N20" s="4" t="s">
        <v>69</v>
      </c>
      <c r="O20" s="4" t="s">
        <v>70</v>
      </c>
      <c r="P20" s="4" t="s">
        <v>33</v>
      </c>
      <c r="Q20" s="4">
        <v>0</v>
      </c>
      <c r="R20" s="7">
        <v>44840</v>
      </c>
      <c r="S20" s="6">
        <v>44857</v>
      </c>
      <c r="T20" s="4" t="s">
        <v>34</v>
      </c>
      <c r="U20" s="4">
        <v>402.99</v>
      </c>
      <c r="V20" s="4">
        <v>0</v>
      </c>
      <c r="W20" s="4">
        <v>0</v>
      </c>
      <c r="X20" s="4" t="s">
        <v>71</v>
      </c>
      <c r="Y20" s="4" t="s">
        <v>72</v>
      </c>
    </row>
    <row r="21" s="4" customFormat="1" spans="1:25">
      <c r="A21" s="4" t="s">
        <v>73</v>
      </c>
      <c r="B21" s="4" t="s">
        <v>26</v>
      </c>
      <c r="C21" s="4" t="s">
        <v>27</v>
      </c>
      <c r="D21" s="4" t="s">
        <v>28</v>
      </c>
      <c r="E21" s="4" t="s">
        <v>74</v>
      </c>
      <c r="F21" s="6">
        <v>44841</v>
      </c>
      <c r="G21" s="6">
        <v>44842</v>
      </c>
      <c r="H21" s="4">
        <v>1</v>
      </c>
      <c r="I21" s="4">
        <v>1</v>
      </c>
      <c r="J21" s="4">
        <v>1</v>
      </c>
      <c r="K21" s="4" t="s">
        <v>30</v>
      </c>
      <c r="L21" s="4">
        <v>436.56</v>
      </c>
      <c r="M21" s="4">
        <v>436.56</v>
      </c>
      <c r="N21" s="4" t="s">
        <v>75</v>
      </c>
      <c r="O21" s="4" t="s">
        <v>70</v>
      </c>
      <c r="P21" s="4" t="s">
        <v>33</v>
      </c>
      <c r="Q21" s="4">
        <v>0</v>
      </c>
      <c r="R21" s="7">
        <v>44841</v>
      </c>
      <c r="S21" s="6">
        <v>44857</v>
      </c>
      <c r="T21" s="4" t="s">
        <v>34</v>
      </c>
      <c r="U21" s="4">
        <v>436.56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76</v>
      </c>
      <c r="B22" s="4" t="s">
        <v>26</v>
      </c>
      <c r="C22" s="4" t="s">
        <v>27</v>
      </c>
      <c r="D22" s="4" t="s">
        <v>28</v>
      </c>
      <c r="E22" s="4" t="s">
        <v>62</v>
      </c>
      <c r="F22" s="6">
        <v>44841</v>
      </c>
      <c r="G22" s="6">
        <v>44842</v>
      </c>
      <c r="H22" s="4">
        <v>1</v>
      </c>
      <c r="I22" s="4">
        <v>1</v>
      </c>
      <c r="J22" s="4">
        <v>1</v>
      </c>
      <c r="K22" s="4" t="s">
        <v>30</v>
      </c>
      <c r="L22" s="4">
        <v>436.56</v>
      </c>
      <c r="M22" s="4">
        <v>436.56</v>
      </c>
      <c r="N22" s="4" t="s">
        <v>75</v>
      </c>
      <c r="O22" s="4" t="s">
        <v>70</v>
      </c>
      <c r="P22" s="4" t="s">
        <v>33</v>
      </c>
      <c r="Q22" s="4">
        <v>0</v>
      </c>
      <c r="R22" s="7">
        <v>44841</v>
      </c>
      <c r="S22" s="6">
        <v>44857</v>
      </c>
      <c r="T22" s="4" t="s">
        <v>34</v>
      </c>
      <c r="U22" s="4">
        <v>436.56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77</v>
      </c>
      <c r="B23" s="4" t="s">
        <v>26</v>
      </c>
      <c r="C23" s="4" t="s">
        <v>27</v>
      </c>
      <c r="D23" s="4" t="s">
        <v>78</v>
      </c>
      <c r="E23" s="4" t="s">
        <v>79</v>
      </c>
      <c r="F23" s="6">
        <v>44842</v>
      </c>
      <c r="G23" s="6">
        <v>44843</v>
      </c>
      <c r="H23" s="4">
        <v>1</v>
      </c>
      <c r="I23" s="4">
        <v>1</v>
      </c>
      <c r="J23" s="4">
        <v>1</v>
      </c>
      <c r="K23" s="4" t="s">
        <v>30</v>
      </c>
      <c r="L23" s="4">
        <v>640.56</v>
      </c>
      <c r="M23" s="4">
        <v>640.56</v>
      </c>
      <c r="N23" s="4" t="s">
        <v>80</v>
      </c>
      <c r="O23" s="4" t="s">
        <v>81</v>
      </c>
      <c r="P23" s="4" t="s">
        <v>33</v>
      </c>
      <c r="Q23" s="4">
        <v>0</v>
      </c>
      <c r="R23" s="7">
        <v>44842</v>
      </c>
      <c r="S23" s="6">
        <v>44858</v>
      </c>
      <c r="T23" s="4" t="s">
        <v>34</v>
      </c>
      <c r="U23" s="4">
        <v>640.56</v>
      </c>
      <c r="V23" s="4">
        <v>0</v>
      </c>
      <c r="W23" s="4">
        <v>0</v>
      </c>
      <c r="X23" s="4" t="s">
        <v>82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5" sqref="A25:E2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hidden="1" spans="1:9">
      <c r="A2" s="5">
        <v>999221234724084</v>
      </c>
      <c r="B2" s="6">
        <v>44840</v>
      </c>
      <c r="C2" s="6">
        <v>44841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999221328339212</v>
      </c>
      <c r="B3" s="6">
        <v>44839</v>
      </c>
      <c r="C3" s="6">
        <v>44841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7" si="0">D3-E3</f>
        <v>#N/A</v>
      </c>
      <c r="H3" s="4" t="e">
        <f t="shared" ref="H3:H17" si="1">$H$1&amp;F3</f>
        <v>#N/A</v>
      </c>
      <c r="I3" s="4" t="e">
        <f>VLOOKUP(A3,HOP!A:U,21,0)</f>
        <v>#N/A</v>
      </c>
    </row>
    <row r="4" s="4" customFormat="1" hidden="1" spans="1:9">
      <c r="A4" s="5">
        <v>21338153723</v>
      </c>
      <c r="B4" s="6">
        <v>44840</v>
      </c>
      <c r="C4" s="6">
        <v>44841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21338167650</v>
      </c>
      <c r="B5" s="6">
        <v>44840</v>
      </c>
      <c r="C5" s="6">
        <v>44841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999221338174727</v>
      </c>
      <c r="B6" s="6">
        <v>44840</v>
      </c>
      <c r="C6" s="6">
        <v>44841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21338177303</v>
      </c>
      <c r="B7" s="6">
        <v>44840</v>
      </c>
      <c r="C7" s="6">
        <v>44841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21340792159</v>
      </c>
      <c r="B8" s="6">
        <v>44840</v>
      </c>
      <c r="C8" s="6">
        <v>44841</v>
      </c>
      <c r="D8" s="4">
        <v>558.96</v>
      </c>
      <c r="E8" s="4" t="str">
        <f>VLOOKUP(A8,HOP!A:L,12,0)</f>
        <v>558.96</v>
      </c>
      <c r="F8" s="4" t="str">
        <f>VLOOKUP(A8,HOP!A:C,3,0)</f>
        <v>2725253</v>
      </c>
      <c r="G8" s="4">
        <f t="shared" si="0"/>
        <v>0</v>
      </c>
      <c r="H8" s="4" t="str">
        <f t="shared" si="1"/>
        <v>，2725253</v>
      </c>
      <c r="I8" s="4" t="str">
        <f>VLOOKUP(A8,HOP!A:U,21,0)</f>
        <v>直采</v>
      </c>
    </row>
    <row r="9" s="4" customFormat="1" spans="1:9">
      <c r="A9" s="5">
        <v>21340811463</v>
      </c>
      <c r="B9" s="6">
        <v>44840</v>
      </c>
      <c r="C9" s="6">
        <v>44841</v>
      </c>
      <c r="D9" s="4">
        <v>558.96</v>
      </c>
      <c r="E9" s="4" t="str">
        <f>VLOOKUP(A9,HOP!A:L,12,0)</f>
        <v>558.96</v>
      </c>
      <c r="F9" s="4" t="str">
        <f>VLOOKUP(A9,HOP!A:C,3,0)</f>
        <v>2725257</v>
      </c>
      <c r="G9" s="4">
        <f t="shared" si="0"/>
        <v>0</v>
      </c>
      <c r="H9" s="4" t="str">
        <f t="shared" si="1"/>
        <v>，2725257</v>
      </c>
      <c r="I9" s="4" t="str">
        <f>VLOOKUP(A9,HOP!A:U,21,0)</f>
        <v>直采</v>
      </c>
    </row>
    <row r="10" s="4" customFormat="1" spans="1:9">
      <c r="A10" s="5">
        <v>21340836694</v>
      </c>
      <c r="B10" s="6">
        <v>44840</v>
      </c>
      <c r="C10" s="6">
        <v>44841</v>
      </c>
      <c r="D10" s="4">
        <v>558.96</v>
      </c>
      <c r="E10" s="4" t="str">
        <f>VLOOKUP(A10,HOP!A:L,12,0)</f>
        <v>558.96</v>
      </c>
      <c r="F10" s="4" t="str">
        <f>VLOOKUP(A10,HOP!A:C,3,0)</f>
        <v>2725260</v>
      </c>
      <c r="G10" s="4">
        <f t="shared" si="0"/>
        <v>0</v>
      </c>
      <c r="H10" s="4" t="str">
        <f t="shared" si="1"/>
        <v>，2725260</v>
      </c>
      <c r="I10" s="4" t="str">
        <f>VLOOKUP(A10,HOP!A:U,21,0)</f>
        <v>直采</v>
      </c>
    </row>
    <row r="11" s="4" customFormat="1" spans="1:9">
      <c r="A11" s="5">
        <v>999221350658458</v>
      </c>
      <c r="B11" s="6">
        <v>44840</v>
      </c>
      <c r="C11" s="6">
        <v>44841</v>
      </c>
      <c r="D11" s="4">
        <v>418.2</v>
      </c>
      <c r="E11" s="4" t="str">
        <f>VLOOKUP(A11,HOP!A:L,12,0)</f>
        <v>418.20</v>
      </c>
      <c r="F11" s="4" t="str">
        <f>VLOOKUP(A11,HOP!A:C,3,0)</f>
        <v>2727297</v>
      </c>
      <c r="G11" s="4">
        <f t="shared" si="0"/>
        <v>0</v>
      </c>
      <c r="H11" s="4" t="str">
        <f t="shared" si="1"/>
        <v>，2727297</v>
      </c>
      <c r="I11" s="4" t="str">
        <f>VLOOKUP(A11,HOP!A:U,21,0)</f>
        <v>直采</v>
      </c>
    </row>
    <row r="12" s="4" customFormat="1" spans="1:9">
      <c r="A12" s="5">
        <v>21352054455</v>
      </c>
      <c r="B12" s="6">
        <v>44840</v>
      </c>
      <c r="C12" s="6">
        <v>44841</v>
      </c>
      <c r="D12" s="4">
        <v>873.12</v>
      </c>
      <c r="E12" s="4" t="str">
        <f>VLOOKUP(A12,HOP!A:L,12,0)</f>
        <v>873.12</v>
      </c>
      <c r="F12" s="4" t="str">
        <f>VLOOKUP(A12,HOP!A:C,3,0)</f>
        <v>2727555</v>
      </c>
      <c r="G12" s="4">
        <f t="shared" si="0"/>
        <v>0</v>
      </c>
      <c r="H12" s="4" t="str">
        <f t="shared" si="1"/>
        <v>，2727555</v>
      </c>
      <c r="I12" s="4" t="str">
        <f>VLOOKUP(A12,HOP!A:U,21,0)</f>
        <v>直采</v>
      </c>
    </row>
    <row r="13" s="4" customFormat="1" spans="1:9">
      <c r="A13" s="5">
        <v>999221352074156</v>
      </c>
      <c r="B13" s="6">
        <v>44840</v>
      </c>
      <c r="C13" s="6">
        <v>44841</v>
      </c>
      <c r="D13" s="4">
        <v>418.2</v>
      </c>
      <c r="E13" s="4" t="str">
        <f>VLOOKUP(A13,HOP!A:L,12,0)</f>
        <v>418.20</v>
      </c>
      <c r="F13" s="4" t="str">
        <f>VLOOKUP(A13,HOP!A:C,3,0)</f>
        <v>2727564</v>
      </c>
      <c r="G13" s="4">
        <f t="shared" si="0"/>
        <v>0</v>
      </c>
      <c r="H13" s="4" t="str">
        <f t="shared" si="1"/>
        <v>，2727564</v>
      </c>
      <c r="I13" s="4" t="str">
        <f>VLOOKUP(A13,HOP!A:U,21,0)</f>
        <v>直采</v>
      </c>
    </row>
    <row r="14" s="4" customFormat="1" spans="1:9">
      <c r="A14" s="5">
        <v>21349829115</v>
      </c>
      <c r="B14" s="6">
        <v>44841</v>
      </c>
      <c r="C14" s="6">
        <v>44842</v>
      </c>
      <c r="D14" s="4">
        <v>402.99</v>
      </c>
      <c r="E14" s="4" t="str">
        <f>VLOOKUP(A14,HOP!A:L,12,0)</f>
        <v>402.99</v>
      </c>
      <c r="F14" s="4" t="str">
        <f>VLOOKUP(A14,HOP!A:C,3,0)</f>
        <v>2727095</v>
      </c>
      <c r="G14" s="4">
        <f t="shared" si="0"/>
        <v>0</v>
      </c>
      <c r="H14" s="4" t="str">
        <f t="shared" si="1"/>
        <v>，2727095</v>
      </c>
      <c r="I14" s="4" t="str">
        <f>VLOOKUP(A14,HOP!A:U,21,0)</f>
        <v>直连</v>
      </c>
    </row>
    <row r="15" s="4" customFormat="1" spans="1:9">
      <c r="A15" s="5">
        <v>999221359538372</v>
      </c>
      <c r="B15" s="6">
        <v>44841</v>
      </c>
      <c r="C15" s="6">
        <v>44842</v>
      </c>
      <c r="D15" s="4">
        <v>436.56</v>
      </c>
      <c r="E15" s="4" t="str">
        <f>VLOOKUP(A15,HOP!A:L,12,0)</f>
        <v>436.56</v>
      </c>
      <c r="F15" s="4" t="str">
        <f>VLOOKUP(A15,HOP!A:C,3,0)</f>
        <v>2729197</v>
      </c>
      <c r="G15" s="4">
        <f t="shared" si="0"/>
        <v>0</v>
      </c>
      <c r="H15" s="4" t="str">
        <f t="shared" si="1"/>
        <v>，2729197</v>
      </c>
      <c r="I15" s="4" t="str">
        <f>VLOOKUP(A15,HOP!A:U,21,0)</f>
        <v>直采</v>
      </c>
    </row>
    <row r="16" s="4" customFormat="1" spans="1:9">
      <c r="A16" s="5">
        <v>999221359542716</v>
      </c>
      <c r="B16" s="6">
        <v>44841</v>
      </c>
      <c r="C16" s="6">
        <v>44842</v>
      </c>
      <c r="D16" s="4">
        <v>436.56</v>
      </c>
      <c r="E16" s="4" t="str">
        <f>VLOOKUP(A16,HOP!A:L,12,0)</f>
        <v>436.56</v>
      </c>
      <c r="F16" s="4" t="str">
        <f>VLOOKUP(A16,HOP!A:C,3,0)</f>
        <v>2729198</v>
      </c>
      <c r="G16" s="4">
        <f t="shared" si="0"/>
        <v>0</v>
      </c>
      <c r="H16" s="4" t="str">
        <f t="shared" si="1"/>
        <v>，2729198</v>
      </c>
      <c r="I16" s="4" t="str">
        <f>VLOOKUP(A16,HOP!A:U,21,0)</f>
        <v>直采</v>
      </c>
    </row>
    <row r="17" s="4" customFormat="1" spans="1:9">
      <c r="A17" s="5">
        <v>21364145042</v>
      </c>
      <c r="B17" s="6">
        <v>44842</v>
      </c>
      <c r="C17" s="6">
        <v>44843</v>
      </c>
      <c r="D17" s="4">
        <v>640.56</v>
      </c>
      <c r="E17" s="4" t="str">
        <f>VLOOKUP(A17,HOP!A:L,12,0)</f>
        <v>640.56</v>
      </c>
      <c r="F17" s="4" t="str">
        <f>VLOOKUP(A17,HOP!A:C,3,0)</f>
        <v>2730487</v>
      </c>
      <c r="G17" s="4">
        <f t="shared" si="0"/>
        <v>0</v>
      </c>
      <c r="H17" s="4" t="str">
        <f t="shared" si="1"/>
        <v>，2730487</v>
      </c>
      <c r="I17" s="4" t="str">
        <f>VLOOKUP(A17,HOP!A:U,21,0)</f>
        <v>直采</v>
      </c>
    </row>
    <row r="19" spans="4:4">
      <c r="D19" s="4">
        <f>SUM(D2:D18)</f>
        <v>5303.07</v>
      </c>
    </row>
    <row r="25" spans="1:5">
      <c r="A25" s="4" t="s">
        <v>84</v>
      </c>
      <c r="D25" s="4">
        <v>402.99</v>
      </c>
      <c r="E25" s="4">
        <v>435.86</v>
      </c>
    </row>
    <row r="26" spans="1:5">
      <c r="A26" s="4" t="s">
        <v>85</v>
      </c>
      <c r="D26" s="4">
        <v>4900.08</v>
      </c>
      <c r="E26" s="4">
        <v>5299.76</v>
      </c>
    </row>
    <row r="27" spans="1:5">
      <c r="A27" s="4" t="s">
        <v>86</v>
      </c>
      <c r="D27" s="4">
        <f>SUBTOTAL(9,D25:D26)</f>
        <v>5303.07</v>
      </c>
      <c r="E27" s="4">
        <f>SUBTOTAL(9,E25:E26)</f>
        <v>5735.62</v>
      </c>
    </row>
    <row r="28" spans="1:1">
      <c r="A28" s="4" t="s">
        <v>87</v>
      </c>
    </row>
  </sheetData>
  <autoFilter ref="A1:XFD19">
    <filterColumn colId="3">
      <filters blank="1">
        <filter val="418.2"/>
        <filter val="873.12"/>
        <filter val="436.56"/>
        <filter val="558.96"/>
        <filter val="640.56"/>
        <filter val="5303.07"/>
        <filter val="402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21364145042</v>
      </c>
      <c r="B2" s="1" t="s">
        <v>107</v>
      </c>
      <c r="C2" s="1" t="s">
        <v>108</v>
      </c>
      <c r="D2" s="1" t="s">
        <v>109</v>
      </c>
      <c r="E2" s="1" t="s">
        <v>80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999221359542716</v>
      </c>
      <c r="B3" s="1" t="s">
        <v>123</v>
      </c>
      <c r="C3" s="1" t="s">
        <v>124</v>
      </c>
      <c r="D3" s="1" t="s">
        <v>125</v>
      </c>
      <c r="E3" s="1" t="s">
        <v>75</v>
      </c>
      <c r="F3" s="1" t="s">
        <v>123</v>
      </c>
      <c r="G3" s="1" t="s">
        <v>107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999221359538372</v>
      </c>
      <c r="B4" s="1" t="s">
        <v>123</v>
      </c>
      <c r="C4" s="1" t="s">
        <v>128</v>
      </c>
      <c r="D4" s="1" t="s">
        <v>125</v>
      </c>
      <c r="E4" s="1" t="s">
        <v>75</v>
      </c>
      <c r="F4" s="1" t="s">
        <v>123</v>
      </c>
      <c r="G4" s="1" t="s">
        <v>107</v>
      </c>
      <c r="H4" s="1" t="s">
        <v>111</v>
      </c>
      <c r="I4" s="1" t="s">
        <v>126</v>
      </c>
      <c r="J4" s="1" t="s">
        <v>113</v>
      </c>
      <c r="K4" s="1" t="s">
        <v>126</v>
      </c>
      <c r="L4" s="1" t="s">
        <v>126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129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999221352074156</v>
      </c>
      <c r="B5" s="1" t="s">
        <v>130</v>
      </c>
      <c r="C5" s="1" t="s">
        <v>131</v>
      </c>
      <c r="D5" s="1" t="s">
        <v>132</v>
      </c>
      <c r="E5" s="1" t="s">
        <v>65</v>
      </c>
      <c r="F5" s="1" t="s">
        <v>130</v>
      </c>
      <c r="G5" s="1" t="s">
        <v>123</v>
      </c>
      <c r="H5" s="1" t="s">
        <v>111</v>
      </c>
      <c r="I5" s="1" t="s">
        <v>133</v>
      </c>
      <c r="J5" s="1" t="s">
        <v>113</v>
      </c>
      <c r="K5" s="1" t="s">
        <v>133</v>
      </c>
      <c r="L5" s="1" t="s">
        <v>133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134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21352054455</v>
      </c>
      <c r="B6" s="1" t="s">
        <v>130</v>
      </c>
      <c r="C6" s="1" t="s">
        <v>135</v>
      </c>
      <c r="D6" s="1" t="s">
        <v>125</v>
      </c>
      <c r="E6" s="1" t="s">
        <v>63</v>
      </c>
      <c r="F6" s="1" t="s">
        <v>130</v>
      </c>
      <c r="G6" s="1" t="s">
        <v>123</v>
      </c>
      <c r="H6" s="1" t="s">
        <v>111</v>
      </c>
      <c r="I6" s="1" t="s">
        <v>136</v>
      </c>
      <c r="J6" s="1" t="s">
        <v>113</v>
      </c>
      <c r="K6" s="1" t="s">
        <v>136</v>
      </c>
      <c r="L6" s="1" t="s">
        <v>136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137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3">
        <v>999221350658458</v>
      </c>
      <c r="B7" s="1" t="s">
        <v>130</v>
      </c>
      <c r="C7" s="1" t="s">
        <v>138</v>
      </c>
      <c r="D7" s="1" t="s">
        <v>132</v>
      </c>
      <c r="E7" s="1" t="s">
        <v>60</v>
      </c>
      <c r="F7" s="1" t="s">
        <v>130</v>
      </c>
      <c r="G7" s="1" t="s">
        <v>123</v>
      </c>
      <c r="H7" s="1" t="s">
        <v>111</v>
      </c>
      <c r="I7" s="1" t="s">
        <v>133</v>
      </c>
      <c r="J7" s="1" t="s">
        <v>113</v>
      </c>
      <c r="K7" s="1" t="s">
        <v>133</v>
      </c>
      <c r="L7" s="1" t="s">
        <v>133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139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21349829115</v>
      </c>
      <c r="B8" s="1" t="s">
        <v>130</v>
      </c>
      <c r="C8" s="1" t="s">
        <v>140</v>
      </c>
      <c r="D8" s="1" t="s">
        <v>141</v>
      </c>
      <c r="E8" s="1" t="s">
        <v>142</v>
      </c>
      <c r="F8" s="1" t="s">
        <v>123</v>
      </c>
      <c r="G8" s="1" t="s">
        <v>107</v>
      </c>
      <c r="H8" s="1" t="s">
        <v>111</v>
      </c>
      <c r="I8" s="1" t="s">
        <v>143</v>
      </c>
      <c r="J8" s="1" t="s">
        <v>113</v>
      </c>
      <c r="K8" s="1" t="s">
        <v>143</v>
      </c>
      <c r="L8" s="1" t="s">
        <v>143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144</v>
      </c>
      <c r="S8" s="1" t="s">
        <v>119</v>
      </c>
      <c r="T8" s="1" t="s">
        <v>120</v>
      </c>
      <c r="U8" s="1" t="s">
        <v>145</v>
      </c>
      <c r="V8" s="1" t="s">
        <v>122</v>
      </c>
    </row>
    <row r="9" s="1" customFormat="1" spans="1:22">
      <c r="A9" s="3">
        <v>21340836694</v>
      </c>
      <c r="B9" s="1" t="s">
        <v>146</v>
      </c>
      <c r="C9" s="1" t="s">
        <v>147</v>
      </c>
      <c r="D9" s="1" t="s">
        <v>125</v>
      </c>
      <c r="E9" s="1" t="s">
        <v>56</v>
      </c>
      <c r="F9" s="1" t="s">
        <v>130</v>
      </c>
      <c r="G9" s="1" t="s">
        <v>123</v>
      </c>
      <c r="H9" s="1" t="s">
        <v>111</v>
      </c>
      <c r="I9" s="1" t="s">
        <v>148</v>
      </c>
      <c r="J9" s="1" t="s">
        <v>113</v>
      </c>
      <c r="K9" s="1" t="s">
        <v>148</v>
      </c>
      <c r="L9" s="1" t="s">
        <v>148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149</v>
      </c>
      <c r="S9" s="1" t="s">
        <v>119</v>
      </c>
      <c r="T9" s="1" t="s">
        <v>120</v>
      </c>
      <c r="U9" s="1" t="s">
        <v>121</v>
      </c>
      <c r="V9" s="1" t="s">
        <v>122</v>
      </c>
    </row>
    <row r="10" s="1" customFormat="1" spans="1:22">
      <c r="A10" s="3">
        <v>21340811463</v>
      </c>
      <c r="B10" s="1" t="s">
        <v>146</v>
      </c>
      <c r="C10" s="1" t="s">
        <v>150</v>
      </c>
      <c r="D10" s="1" t="s">
        <v>125</v>
      </c>
      <c r="E10" s="1" t="s">
        <v>54</v>
      </c>
      <c r="F10" s="1" t="s">
        <v>130</v>
      </c>
      <c r="G10" s="1" t="s">
        <v>123</v>
      </c>
      <c r="H10" s="1" t="s">
        <v>111</v>
      </c>
      <c r="I10" s="1" t="s">
        <v>148</v>
      </c>
      <c r="J10" s="1" t="s">
        <v>113</v>
      </c>
      <c r="K10" s="1" t="s">
        <v>148</v>
      </c>
      <c r="L10" s="1" t="s">
        <v>148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151</v>
      </c>
      <c r="S10" s="1" t="s">
        <v>119</v>
      </c>
      <c r="T10" s="1" t="s">
        <v>120</v>
      </c>
      <c r="U10" s="1" t="s">
        <v>121</v>
      </c>
      <c r="V10" s="1" t="s">
        <v>122</v>
      </c>
    </row>
    <row r="11" s="1" customFormat="1" spans="1:22">
      <c r="A11" s="3">
        <v>21340792159</v>
      </c>
      <c r="B11" s="1" t="s">
        <v>146</v>
      </c>
      <c r="C11" s="1" t="s">
        <v>152</v>
      </c>
      <c r="D11" s="1" t="s">
        <v>125</v>
      </c>
      <c r="E11" s="1" t="s">
        <v>51</v>
      </c>
      <c r="F11" s="1" t="s">
        <v>130</v>
      </c>
      <c r="G11" s="1" t="s">
        <v>123</v>
      </c>
      <c r="H11" s="1" t="s">
        <v>111</v>
      </c>
      <c r="I11" s="1" t="s">
        <v>148</v>
      </c>
      <c r="J11" s="1" t="s">
        <v>113</v>
      </c>
      <c r="K11" s="1" t="s">
        <v>148</v>
      </c>
      <c r="L11" s="1" t="s">
        <v>148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117</v>
      </c>
      <c r="R11" s="1" t="s">
        <v>153</v>
      </c>
      <c r="S11" s="1" t="s">
        <v>119</v>
      </c>
      <c r="T11" s="1" t="s">
        <v>120</v>
      </c>
      <c r="U11" s="1" t="s">
        <v>121</v>
      </c>
      <c r="V11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2022-10-24T01:02:50Z</dcterms:created>
  <dcterms:modified xsi:type="dcterms:W3CDTF">2022-10-24T01:09:43Z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1F71B348D41E45719AA18C956616C9EB</vt:lpwstr>
  </property>
  <property fmtid="{D5CDD505-2E9C-101B-9397-08002B2CF9AE}" pid="3" name="KSOProductBuildVer">
    <vt:lpwstr>2052-11.1.0.12598</vt:lpwstr>
  </property>
</Properties>
</file>