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</definedName>
  </definedNames>
  <calcPr calcId="144525"/>
</workbook>
</file>

<file path=xl/sharedStrings.xml><?xml version="1.0" encoding="utf-8"?>
<sst xmlns="http://schemas.openxmlformats.org/spreadsheetml/2006/main" count="430" uniqueCount="157">
  <si>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</si>
  <si>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</si>
  <si>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</si>
  <si>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</si>
  <si>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</si>
  <si>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</si>
  <si>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</si>
  <si>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</si>
  <si>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</si>
  <si>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</si>
  <si>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</si>
  <si>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</si>
  <si>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</si>
  <si>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</si>
  <si>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</si>
  <si>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</si>
  <si>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</si>
  <si>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</si>
  <si>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</si>
  <si>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</si>
  <si>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</si>
  <si>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</si>
  <si>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</si>
  <si>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</si>
  <si>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</si>
  <si>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999221466543955	</t>
  </si>
  <si>
    <t>Ctrip</t>
  </si>
  <si>
    <t>正常</t>
  </si>
  <si>
    <t>[武汉]城市便捷酒店(武汉南湖中南政法大学店)(78097996)</t>
  </si>
  <si>
    <t>特惠大床房&lt;双人入住&gt;&lt;内宾&gt;&lt;预付&gt;&lt;无早&gt;</t>
  </si>
  <si>
    <t>CNY</t>
  </si>
  <si>
    <t>张强</t>
  </si>
  <si>
    <t>CA11323221022CNY</t>
  </si>
  <si>
    <t>未提现</t>
  </si>
  <si>
    <t>携程开票</t>
  </si>
  <si>
    <t xml:space="preserve">	</t>
  </si>
  <si>
    <t xml:space="preserve">999221479709440	</t>
  </si>
  <si>
    <t>[博白]城市便捷酒店(玉林博白店)(71589025)</t>
  </si>
  <si>
    <t>朱发泉</t>
  </si>
  <si>
    <t xml:space="preserve">2746087	</t>
  </si>
  <si>
    <t xml:space="preserve">999221483054209	</t>
  </si>
  <si>
    <t>[东明]城市便捷酒店(东明汽车站店)(78091564)</t>
  </si>
  <si>
    <t>姜春芳</t>
  </si>
  <si>
    <t xml:space="preserve">999221466707245	</t>
  </si>
  <si>
    <t>CA11323221023CNY</t>
  </si>
  <si>
    <t xml:space="preserve">999221489320508	</t>
  </si>
  <si>
    <t>[中山]城市便捷酒店(中山港大道店)(71585445)</t>
  </si>
  <si>
    <t>标准大床房&lt;双人入住&gt;&lt;内宾&gt;&lt;预付&gt;&lt;无早&gt;</t>
  </si>
  <si>
    <t>雷应涛</t>
  </si>
  <si>
    <t xml:space="preserve">2748255	</t>
  </si>
  <si>
    <t xml:space="preserve">999221490154899	</t>
  </si>
  <si>
    <t>[太仓]太仓东仓南路亚朵酒店(65108963)</t>
  </si>
  <si>
    <t>高级双床房&lt;双人入住&gt;&lt;内宾&gt;&lt;预付&gt;&lt;单早&gt;</t>
  </si>
  <si>
    <t>李超</t>
  </si>
  <si>
    <t xml:space="preserve">2748428	</t>
  </si>
  <si>
    <t xml:space="preserve">999221491386413	</t>
  </si>
  <si>
    <t>[靖西]城市便捷酒店(百色财富广场店)(72814742)</t>
  </si>
  <si>
    <t>吴杰</t>
  </si>
  <si>
    <t xml:space="preserve">999221492669426	</t>
  </si>
  <si>
    <t>[融水]城市便捷酒店(融水滨江路店)(72814579)</t>
  </si>
  <si>
    <t>刘桉宁</t>
  </si>
  <si>
    <t xml:space="preserve">999221473424146	</t>
  </si>
  <si>
    <t>[南京]南京板桥吾悦广场亚朵酒店(65109162)</t>
  </si>
  <si>
    <t>高级大床房&lt;双人入住&gt;&lt;内宾&gt;&lt;预付&gt;&lt;单早&gt;</t>
  </si>
  <si>
    <t>姜明琪,王敬婷,邵青青</t>
  </si>
  <si>
    <t>CA11323221024CNY</t>
  </si>
  <si>
    <t xml:space="preserve">2744505	</t>
  </si>
  <si>
    <t xml:space="preserve">999221491369277	</t>
  </si>
  <si>
    <t>[广州]宜尚酒店(广州嘉禾望岗地铁站店)(72839784)</t>
  </si>
  <si>
    <t>宜馨大床房&lt;双人入住&gt;&lt;内宾&gt;&lt;预付&gt;&lt;无早&gt;</t>
  </si>
  <si>
    <t>陈道才,储阳</t>
  </si>
  <si>
    <t>取消</t>
  </si>
  <si>
    <t xml:space="preserve">999221499414702	</t>
  </si>
  <si>
    <t>[中山]城市便捷连锁酒店(中山小榄新都汇体育馆店)(71584856)</t>
  </si>
  <si>
    <t>商务大床房&lt;双人入住&gt;&lt;内宾&gt;&lt;预付&gt;&lt;无早&gt;</t>
  </si>
  <si>
    <t>柯敏金</t>
  </si>
  <si>
    <t xml:space="preserve">2750658	</t>
  </si>
  <si>
    <t>，</t>
  </si>
  <si>
    <t>A221024093956481</t>
  </si>
  <si>
    <t>CNY / HKD 当前参考汇率: 1.081565756</t>
  </si>
  <si>
    <t>总计：4620.59 CNY/
4997.47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</si>
  <si>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</si>
  <si>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</si>
  <si>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</si>
  <si>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</si>
  <si>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</si>
  <si>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</si>
  <si>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</si>
  <si>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</si>
  <si>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</si>
  <si>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</si>
  <si>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</si>
  <si>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</si>
  <si>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</si>
  <si>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</si>
  <si>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</si>
  <si>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</si>
  <si>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</si>
  <si>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</si>
  <si>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</si>
  <si>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2022-10-20</t>
  </si>
  <si>
    <t>2750658</t>
  </si>
  <si>
    <t>城市便捷连锁酒店(中山小榄新都汇体育馆店)</t>
  </si>
  <si>
    <t>2022-10-21</t>
  </si>
  <si>
    <t>退房日月结</t>
  </si>
  <si>
    <t>161.95</t>
  </si>
  <si>
    <t>RMB</t>
  </si>
  <si>
    <t>0</t>
  </si>
  <si>
    <t>0.00</t>
  </si>
  <si>
    <t>携程汇智国内直连</t>
  </si>
  <si>
    <t>1861</t>
  </si>
  <si>
    <t>2022-10-20 19:31:48</t>
  </si>
  <si>
    <t>否</t>
  </si>
  <si>
    <t>汇智国际旅游发展有限公司</t>
  </si>
  <si>
    <t>直连</t>
  </si>
  <si>
    <t>中国</t>
  </si>
  <si>
    <t>2022-10-19</t>
  </si>
  <si>
    <t>2748986</t>
  </si>
  <si>
    <t>城市便捷酒店(融水滨江路店)</t>
  </si>
  <si>
    <t>146.58</t>
  </si>
  <si>
    <t>2022-10-19 22:03:26</t>
  </si>
  <si>
    <t>2748681</t>
  </si>
  <si>
    <t>城市便捷酒店(百色财富广场店)</t>
  </si>
  <si>
    <t>134.28</t>
  </si>
  <si>
    <t>2022-10-19 19:36:47</t>
  </si>
  <si>
    <t>2748676</t>
  </si>
  <si>
    <t>宜尚酒店(广州嘉禾望岗地铁站店)</t>
  </si>
  <si>
    <t>2022-10-19 19:34:26</t>
  </si>
  <si>
    <t>2748428</t>
  </si>
  <si>
    <t>太仓东仓南路亚朵酒店</t>
  </si>
  <si>
    <t>355.81</t>
  </si>
  <si>
    <t>2022-10-19 17:03:36</t>
  </si>
  <si>
    <t>2748255</t>
  </si>
  <si>
    <t>城市便捷酒店(中山港大道店)</t>
  </si>
  <si>
    <t>152.72</t>
  </si>
  <si>
    <t>2022-10-19 15:14:10</t>
  </si>
  <si>
    <t>2022-10-18</t>
  </si>
  <si>
    <t>2746800</t>
  </si>
  <si>
    <t>城市便捷酒店(东明汽车站店)</t>
  </si>
  <si>
    <t>121.98</t>
  </si>
  <si>
    <t>2022-10-18 18:52:25</t>
  </si>
  <si>
    <t>2746087</t>
  </si>
  <si>
    <t>城市便捷酒店(玉林博白店)</t>
  </si>
  <si>
    <t>140.42</t>
  </si>
  <si>
    <t>2022-10-18 11:43:08</t>
  </si>
  <si>
    <t>2022-10-17</t>
  </si>
  <si>
    <t>2744505</t>
  </si>
  <si>
    <t>南京板桥吾悦广场亚朵酒店</t>
  </si>
  <si>
    <t>3046.05</t>
  </si>
  <si>
    <t>2022-10-17 14:19:42</t>
  </si>
  <si>
    <t>2022-10-16</t>
  </si>
  <si>
    <t>2742921</t>
  </si>
  <si>
    <t>城市便捷酒店(武汉南湖中南政法大学店)</t>
  </si>
  <si>
    <t>180.40</t>
  </si>
  <si>
    <t>2022-10-16 14:24:30</t>
  </si>
  <si>
    <t>2742876</t>
  </si>
  <si>
    <t>2022-10-16 13:57:03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</si>
</sst>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13</xdr:col>
      <xdr:colOff>85725</xdr:colOff>
      <xdr:row>59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9658350" cy="505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44852</v>
      </c>
      <c r="G2" s="6">
        <v>44853</v>
      </c>
      <c r="H2" s="4">
        <v>1</v>
      </c>
      <c r="I2" s="4">
        <v>1</v>
      </c>
      <c r="J2" s="4">
        <v>1</v>
      </c>
      <c r="K2" s="4" t="s">
        <v>30</v>
      </c>
      <c r="L2" s="4">
        <v>180.4</v>
      </c>
      <c r="M2" s="4">
        <v>180.4</v>
      </c>
      <c r="N2" s="4" t="s">
        <v>31</v>
      </c>
      <c r="O2" s="4" t="s">
        <v>32</v>
      </c>
      <c r="P2" s="4" t="s">
        <v>33</v>
      </c>
      <c r="Q2" s="4">
        <v>0</v>
      </c>
      <c r="R2" s="7">
        <v>44850</v>
      </c>
      <c r="S2" s="6">
        <v>44856</v>
      </c>
      <c r="T2" s="4" t="s">
        <v>34</v>
      </c>
      <c r="U2" s="4">
        <v>180.4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29</v>
      </c>
      <c r="F3" s="6">
        <v>44852</v>
      </c>
      <c r="G3" s="6">
        <v>44853</v>
      </c>
      <c r="H3" s="4">
        <v>1</v>
      </c>
      <c r="I3" s="4">
        <v>1</v>
      </c>
      <c r="J3" s="4">
        <v>1</v>
      </c>
      <c r="K3" s="4" t="s">
        <v>30</v>
      </c>
      <c r="L3" s="4">
        <v>140.42</v>
      </c>
      <c r="M3" s="4">
        <v>140.42</v>
      </c>
      <c r="N3" s="4" t="s">
        <v>38</v>
      </c>
      <c r="O3" s="4" t="s">
        <v>32</v>
      </c>
      <c r="P3" s="4" t="s">
        <v>33</v>
      </c>
      <c r="Q3" s="4">
        <v>0</v>
      </c>
      <c r="R3" s="7">
        <v>44852</v>
      </c>
      <c r="S3" s="6">
        <v>44856</v>
      </c>
      <c r="T3" s="4" t="s">
        <v>34</v>
      </c>
      <c r="U3" s="4">
        <v>140.42</v>
      </c>
      <c r="V3" s="4">
        <v>0</v>
      </c>
      <c r="W3" s="4">
        <v>0</v>
      </c>
      <c r="X3" s="4" t="s">
        <v>39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29</v>
      </c>
      <c r="F4" s="6">
        <v>44852</v>
      </c>
      <c r="G4" s="6">
        <v>44853</v>
      </c>
      <c r="H4" s="4">
        <v>1</v>
      </c>
      <c r="I4" s="4">
        <v>1</v>
      </c>
      <c r="J4" s="4">
        <v>1</v>
      </c>
      <c r="K4" s="4" t="s">
        <v>30</v>
      </c>
      <c r="L4" s="4">
        <v>121.98</v>
      </c>
      <c r="M4" s="4">
        <v>121.98</v>
      </c>
      <c r="N4" s="4" t="s">
        <v>42</v>
      </c>
      <c r="O4" s="4" t="s">
        <v>32</v>
      </c>
      <c r="P4" s="4" t="s">
        <v>33</v>
      </c>
      <c r="Q4" s="4">
        <v>0</v>
      </c>
      <c r="R4" s="7">
        <v>44852</v>
      </c>
      <c r="S4" s="6">
        <v>44856</v>
      </c>
      <c r="T4" s="4" t="s">
        <v>34</v>
      </c>
      <c r="U4" s="4">
        <v>121.98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44853</v>
      </c>
      <c r="G5" s="6">
        <v>44854</v>
      </c>
      <c r="H5" s="4">
        <v>1</v>
      </c>
      <c r="I5" s="4">
        <v>1</v>
      </c>
      <c r="J5" s="4">
        <v>1</v>
      </c>
      <c r="K5" s="4" t="s">
        <v>30</v>
      </c>
      <c r="L5" s="4">
        <v>180.4</v>
      </c>
      <c r="M5" s="4">
        <v>180.4</v>
      </c>
      <c r="N5" s="4" t="s">
        <v>31</v>
      </c>
      <c r="O5" s="4" t="s">
        <v>44</v>
      </c>
      <c r="P5" s="4" t="s">
        <v>33</v>
      </c>
      <c r="Q5" s="4">
        <v>0</v>
      </c>
      <c r="R5" s="7">
        <v>44850</v>
      </c>
      <c r="S5" s="6">
        <v>44857</v>
      </c>
      <c r="T5" s="4" t="s">
        <v>34</v>
      </c>
      <c r="U5" s="4">
        <v>180.4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44853</v>
      </c>
      <c r="G6" s="6">
        <v>44854</v>
      </c>
      <c r="H6" s="4">
        <v>1</v>
      </c>
      <c r="I6" s="4">
        <v>1</v>
      </c>
      <c r="J6" s="4">
        <v>1</v>
      </c>
      <c r="K6" s="4" t="s">
        <v>30</v>
      </c>
      <c r="L6" s="4">
        <v>152.72</v>
      </c>
      <c r="M6" s="4">
        <v>152.72</v>
      </c>
      <c r="N6" s="4" t="s">
        <v>48</v>
      </c>
      <c r="O6" s="4" t="s">
        <v>44</v>
      </c>
      <c r="P6" s="4" t="s">
        <v>33</v>
      </c>
      <c r="Q6" s="4">
        <v>0</v>
      </c>
      <c r="R6" s="7">
        <v>44853</v>
      </c>
      <c r="S6" s="6">
        <v>44857</v>
      </c>
      <c r="T6" s="4" t="s">
        <v>34</v>
      </c>
      <c r="U6" s="4">
        <v>152.72</v>
      </c>
      <c r="V6" s="4">
        <v>0</v>
      </c>
      <c r="W6" s="4">
        <v>0</v>
      </c>
      <c r="X6" s="4" t="s">
        <v>49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44853</v>
      </c>
      <c r="G7" s="6">
        <v>44854</v>
      </c>
      <c r="H7" s="4">
        <v>1</v>
      </c>
      <c r="I7" s="4">
        <v>1</v>
      </c>
      <c r="J7" s="4">
        <v>1</v>
      </c>
      <c r="K7" s="4" t="s">
        <v>30</v>
      </c>
      <c r="L7" s="4">
        <v>355.81</v>
      </c>
      <c r="M7" s="4">
        <v>355.81</v>
      </c>
      <c r="N7" s="4" t="s">
        <v>53</v>
      </c>
      <c r="O7" s="4" t="s">
        <v>44</v>
      </c>
      <c r="P7" s="4" t="s">
        <v>33</v>
      </c>
      <c r="Q7" s="4">
        <v>0</v>
      </c>
      <c r="R7" s="7">
        <v>44853</v>
      </c>
      <c r="S7" s="6">
        <v>44857</v>
      </c>
      <c r="T7" s="4" t="s">
        <v>34</v>
      </c>
      <c r="U7" s="4">
        <v>355.81</v>
      </c>
      <c r="V7" s="4">
        <v>0</v>
      </c>
      <c r="W7" s="4">
        <v>0</v>
      </c>
      <c r="X7" s="4" t="s">
        <v>54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29</v>
      </c>
      <c r="F8" s="6">
        <v>44853</v>
      </c>
      <c r="G8" s="6">
        <v>44854</v>
      </c>
      <c r="H8" s="4">
        <v>1</v>
      </c>
      <c r="I8" s="4">
        <v>1</v>
      </c>
      <c r="J8" s="4">
        <v>1</v>
      </c>
      <c r="K8" s="4" t="s">
        <v>30</v>
      </c>
      <c r="L8" s="4">
        <v>134.28</v>
      </c>
      <c r="M8" s="4">
        <v>134.28</v>
      </c>
      <c r="N8" s="4" t="s">
        <v>57</v>
      </c>
      <c r="O8" s="4" t="s">
        <v>44</v>
      </c>
      <c r="P8" s="4" t="s">
        <v>33</v>
      </c>
      <c r="Q8" s="4">
        <v>0</v>
      </c>
      <c r="R8" s="7">
        <v>44853</v>
      </c>
      <c r="S8" s="6">
        <v>44857</v>
      </c>
      <c r="T8" s="4" t="s">
        <v>34</v>
      </c>
      <c r="U8" s="4">
        <v>134.28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47</v>
      </c>
      <c r="F9" s="6">
        <v>44853</v>
      </c>
      <c r="G9" s="6">
        <v>44854</v>
      </c>
      <c r="H9" s="4">
        <v>1</v>
      </c>
      <c r="I9" s="4">
        <v>1</v>
      </c>
      <c r="J9" s="4">
        <v>1</v>
      </c>
      <c r="K9" s="4" t="s">
        <v>30</v>
      </c>
      <c r="L9" s="4">
        <v>146.58</v>
      </c>
      <c r="M9" s="4">
        <v>146.58</v>
      </c>
      <c r="N9" s="4" t="s">
        <v>60</v>
      </c>
      <c r="O9" s="4" t="s">
        <v>44</v>
      </c>
      <c r="P9" s="4" t="s">
        <v>33</v>
      </c>
      <c r="Q9" s="4">
        <v>0</v>
      </c>
      <c r="R9" s="7">
        <v>44853</v>
      </c>
      <c r="S9" s="6">
        <v>44857</v>
      </c>
      <c r="T9" s="4" t="s">
        <v>34</v>
      </c>
      <c r="U9" s="4">
        <v>146.58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44852</v>
      </c>
      <c r="G10" s="6">
        <v>44855</v>
      </c>
      <c r="H10" s="4">
        <v>3</v>
      </c>
      <c r="I10" s="4">
        <v>3</v>
      </c>
      <c r="J10" s="4">
        <v>9</v>
      </c>
      <c r="K10" s="4" t="s">
        <v>30</v>
      </c>
      <c r="L10" s="4">
        <v>3046.05</v>
      </c>
      <c r="M10" s="4">
        <v>3046.05</v>
      </c>
      <c r="N10" s="4" t="s">
        <v>64</v>
      </c>
      <c r="O10" s="4" t="s">
        <v>65</v>
      </c>
      <c r="P10" s="4" t="s">
        <v>33</v>
      </c>
      <c r="Q10" s="4">
        <v>0</v>
      </c>
      <c r="R10" s="7">
        <v>44851</v>
      </c>
      <c r="S10" s="6">
        <v>44858</v>
      </c>
      <c r="T10" s="4" t="s">
        <v>34</v>
      </c>
      <c r="U10" s="4">
        <v>3046.05</v>
      </c>
      <c r="V10" s="4">
        <v>0</v>
      </c>
      <c r="W10" s="4">
        <v>0</v>
      </c>
      <c r="X10" s="4" t="s">
        <v>66</v>
      </c>
      <c r="Y10" s="4" t="s">
        <v>35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44854</v>
      </c>
      <c r="G11" s="6">
        <v>44855</v>
      </c>
      <c r="H11" s="4">
        <v>2</v>
      </c>
      <c r="I11" s="4">
        <v>1</v>
      </c>
      <c r="J11" s="4">
        <v>2</v>
      </c>
      <c r="K11" s="4" t="s">
        <v>30</v>
      </c>
      <c r="L11" s="4">
        <v>459.2</v>
      </c>
      <c r="M11" s="4">
        <v>459.2</v>
      </c>
      <c r="N11" s="4" t="s">
        <v>70</v>
      </c>
      <c r="O11" s="4" t="s">
        <v>65</v>
      </c>
      <c r="P11" s="4" t="s">
        <v>33</v>
      </c>
      <c r="Q11" s="4">
        <v>0</v>
      </c>
      <c r="R11" s="7">
        <v>44853</v>
      </c>
      <c r="S11" s="6">
        <v>44858</v>
      </c>
      <c r="T11" s="4" t="s">
        <v>34</v>
      </c>
      <c r="U11" s="4">
        <v>459.2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67</v>
      </c>
      <c r="B12" s="4" t="s">
        <v>26</v>
      </c>
      <c r="C12" s="4" t="s">
        <v>71</v>
      </c>
      <c r="D12" s="4" t="s">
        <v>68</v>
      </c>
      <c r="E12" s="4" t="s">
        <v>69</v>
      </c>
      <c r="F12" s="6">
        <v>44854</v>
      </c>
      <c r="G12" s="6">
        <v>44855</v>
      </c>
      <c r="H12" s="4">
        <v>2</v>
      </c>
      <c r="I12" s="4">
        <v>1</v>
      </c>
      <c r="J12" s="4">
        <v>2</v>
      </c>
      <c r="K12" s="4" t="s">
        <v>30</v>
      </c>
      <c r="L12" s="4">
        <v>-459.2</v>
      </c>
      <c r="M12" s="4">
        <v>-459.2</v>
      </c>
      <c r="N12" s="4" t="s">
        <v>70</v>
      </c>
      <c r="O12" s="4" t="s">
        <v>65</v>
      </c>
      <c r="P12" s="4" t="s">
        <v>33</v>
      </c>
      <c r="Q12" s="4">
        <v>0</v>
      </c>
      <c r="R12" s="7">
        <v>44853</v>
      </c>
      <c r="S12" s="6">
        <v>44858</v>
      </c>
      <c r="T12" s="4" t="s">
        <v>34</v>
      </c>
      <c r="U12" s="4">
        <v>-459.2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44854</v>
      </c>
      <c r="G13" s="6">
        <v>44855</v>
      </c>
      <c r="H13" s="4">
        <v>1</v>
      </c>
      <c r="I13" s="4">
        <v>1</v>
      </c>
      <c r="J13" s="4">
        <v>1</v>
      </c>
      <c r="K13" s="4" t="s">
        <v>30</v>
      </c>
      <c r="L13" s="4">
        <v>161.95</v>
      </c>
      <c r="M13" s="4">
        <v>161.95</v>
      </c>
      <c r="N13" s="4" t="s">
        <v>75</v>
      </c>
      <c r="O13" s="4" t="s">
        <v>65</v>
      </c>
      <c r="P13" s="4" t="s">
        <v>33</v>
      </c>
      <c r="Q13" s="4">
        <v>0</v>
      </c>
      <c r="R13" s="7">
        <v>44854</v>
      </c>
      <c r="S13" s="6">
        <v>44858</v>
      </c>
      <c r="T13" s="4" t="s">
        <v>34</v>
      </c>
      <c r="U13" s="4">
        <v>161.95</v>
      </c>
      <c r="V13" s="4">
        <v>0</v>
      </c>
      <c r="W13" s="4">
        <v>0</v>
      </c>
      <c r="X13" s="4" t="s">
        <v>76</v>
      </c>
      <c r="Y1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E22" sqref="E22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</v>
      </c>
    </row>
    <row r="2" s="4" customFormat="1" spans="1:9">
      <c r="A2" s="5">
        <v>999221466543955</v>
      </c>
      <c r="B2" s="6">
        <v>44852</v>
      </c>
      <c r="C2" s="6">
        <v>44853</v>
      </c>
      <c r="D2" s="4">
        <v>180.4</v>
      </c>
      <c r="E2" s="4" t="str">
        <f>VLOOKUP(A2,HOP!A:L,12,0)</f>
        <v>180.40</v>
      </c>
      <c r="F2" s="4" t="str">
        <f>VLOOKUP(A2,HOP!A:C,3,0)</f>
        <v>2742876</v>
      </c>
      <c r="G2" s="4">
        <f>D2-E2</f>
        <v>0</v>
      </c>
      <c r="H2" s="4" t="str">
        <f>$H$1&amp;F2</f>
        <v>，2742876</v>
      </c>
      <c r="I2" s="4" t="str">
        <f>VLOOKUP(A2,HOP!A:U,21,0)</f>
        <v>直连</v>
      </c>
    </row>
    <row r="3" s="4" customFormat="1" spans="1:9">
      <c r="A3" s="5">
        <v>999221479709440</v>
      </c>
      <c r="B3" s="6">
        <v>44852</v>
      </c>
      <c r="C3" s="6">
        <v>44853</v>
      </c>
      <c r="D3" s="4">
        <v>140.42</v>
      </c>
      <c r="E3" s="4" t="str">
        <f>VLOOKUP(A3,HOP!A:L,12,0)</f>
        <v>140.42</v>
      </c>
      <c r="F3" s="4" t="str">
        <f>VLOOKUP(A3,HOP!A:C,3,0)</f>
        <v>2746087</v>
      </c>
      <c r="G3" s="4">
        <f t="shared" ref="G3:G12" si="0">D3-E3</f>
        <v>0</v>
      </c>
      <c r="H3" s="4" t="str">
        <f t="shared" ref="H3:H12" si="1">$H$1&amp;F3</f>
        <v>，2746087</v>
      </c>
      <c r="I3" s="4" t="str">
        <f>VLOOKUP(A3,HOP!A:U,21,0)</f>
        <v>直连</v>
      </c>
    </row>
    <row r="4" s="4" customFormat="1" spans="1:9">
      <c r="A4" s="5">
        <v>999221483054209</v>
      </c>
      <c r="B4" s="6">
        <v>44852</v>
      </c>
      <c r="C4" s="6">
        <v>44853</v>
      </c>
      <c r="D4" s="4">
        <v>121.98</v>
      </c>
      <c r="E4" s="4" t="str">
        <f>VLOOKUP(A4,HOP!A:L,12,0)</f>
        <v>121.98</v>
      </c>
      <c r="F4" s="4" t="str">
        <f>VLOOKUP(A4,HOP!A:C,3,0)</f>
        <v>2746800</v>
      </c>
      <c r="G4" s="4">
        <f t="shared" si="0"/>
        <v>0</v>
      </c>
      <c r="H4" s="4" t="str">
        <f t="shared" si="1"/>
        <v>，2746800</v>
      </c>
      <c r="I4" s="4" t="str">
        <f>VLOOKUP(A4,HOP!A:U,21,0)</f>
        <v>直连</v>
      </c>
    </row>
    <row r="5" s="4" customFormat="1" spans="1:9">
      <c r="A5" s="5">
        <v>999221466707245</v>
      </c>
      <c r="B5" s="6">
        <v>44853</v>
      </c>
      <c r="C5" s="6">
        <v>44854</v>
      </c>
      <c r="D5" s="4">
        <v>180.4</v>
      </c>
      <c r="E5" s="4" t="str">
        <f>VLOOKUP(A5,HOP!A:L,12,0)</f>
        <v>180.40</v>
      </c>
      <c r="F5" s="4" t="str">
        <f>VLOOKUP(A5,HOP!A:C,3,0)</f>
        <v>2742921</v>
      </c>
      <c r="G5" s="4">
        <f t="shared" si="0"/>
        <v>0</v>
      </c>
      <c r="H5" s="4" t="str">
        <f t="shared" si="1"/>
        <v>，2742921</v>
      </c>
      <c r="I5" s="4" t="str">
        <f>VLOOKUP(A5,HOP!A:U,21,0)</f>
        <v>直连</v>
      </c>
    </row>
    <row r="6" s="4" customFormat="1" spans="1:9">
      <c r="A6" s="5">
        <v>999221489320508</v>
      </c>
      <c r="B6" s="6">
        <v>44853</v>
      </c>
      <c r="C6" s="6">
        <v>44854</v>
      </c>
      <c r="D6" s="4">
        <v>152.72</v>
      </c>
      <c r="E6" s="4" t="str">
        <f>VLOOKUP(A6,HOP!A:L,12,0)</f>
        <v>152.72</v>
      </c>
      <c r="F6" s="4" t="str">
        <f>VLOOKUP(A6,HOP!A:C,3,0)</f>
        <v>2748255</v>
      </c>
      <c r="G6" s="4">
        <f t="shared" si="0"/>
        <v>0</v>
      </c>
      <c r="H6" s="4" t="str">
        <f t="shared" si="1"/>
        <v>，2748255</v>
      </c>
      <c r="I6" s="4" t="str">
        <f>VLOOKUP(A6,HOP!A:U,21,0)</f>
        <v>直连</v>
      </c>
    </row>
    <row r="7" s="4" customFormat="1" spans="1:9">
      <c r="A7" s="5">
        <v>999221490154899</v>
      </c>
      <c r="B7" s="6">
        <v>44853</v>
      </c>
      <c r="C7" s="6">
        <v>44854</v>
      </c>
      <c r="D7" s="4">
        <v>355.81</v>
      </c>
      <c r="E7" s="4" t="str">
        <f>VLOOKUP(A7,HOP!A:L,12,0)</f>
        <v>355.81</v>
      </c>
      <c r="F7" s="4" t="str">
        <f>VLOOKUP(A7,HOP!A:C,3,0)</f>
        <v>2748428</v>
      </c>
      <c r="G7" s="4">
        <f t="shared" si="0"/>
        <v>0</v>
      </c>
      <c r="H7" s="4" t="str">
        <f t="shared" si="1"/>
        <v>，2748428</v>
      </c>
      <c r="I7" s="4" t="str">
        <f>VLOOKUP(A7,HOP!A:U,21,0)</f>
        <v>直连</v>
      </c>
    </row>
    <row r="8" s="4" customFormat="1" spans="1:9">
      <c r="A8" s="5">
        <v>999221491386413</v>
      </c>
      <c r="B8" s="6">
        <v>44853</v>
      </c>
      <c r="C8" s="6">
        <v>44854</v>
      </c>
      <c r="D8" s="4">
        <v>134.28</v>
      </c>
      <c r="E8" s="4" t="str">
        <f>VLOOKUP(A8,HOP!A:L,12,0)</f>
        <v>134.28</v>
      </c>
      <c r="F8" s="4" t="str">
        <f>VLOOKUP(A8,HOP!A:C,3,0)</f>
        <v>2748681</v>
      </c>
      <c r="G8" s="4">
        <f t="shared" si="0"/>
        <v>0</v>
      </c>
      <c r="H8" s="4" t="str">
        <f t="shared" si="1"/>
        <v>，2748681</v>
      </c>
      <c r="I8" s="4" t="str">
        <f>VLOOKUP(A8,HOP!A:U,21,0)</f>
        <v>直连</v>
      </c>
    </row>
    <row r="9" s="4" customFormat="1" spans="1:9">
      <c r="A9" s="5">
        <v>999221492669426</v>
      </c>
      <c r="B9" s="6">
        <v>44853</v>
      </c>
      <c r="C9" s="6">
        <v>44854</v>
      </c>
      <c r="D9" s="4">
        <v>146.58</v>
      </c>
      <c r="E9" s="4" t="str">
        <f>VLOOKUP(A9,HOP!A:L,12,0)</f>
        <v>146.58</v>
      </c>
      <c r="F9" s="4" t="str">
        <f>VLOOKUP(A9,HOP!A:C,3,0)</f>
        <v>2748986</v>
      </c>
      <c r="G9" s="4">
        <f t="shared" si="0"/>
        <v>0</v>
      </c>
      <c r="H9" s="4" t="str">
        <f t="shared" si="1"/>
        <v>，2748986</v>
      </c>
      <c r="I9" s="4" t="str">
        <f>VLOOKUP(A9,HOP!A:U,21,0)</f>
        <v>直连</v>
      </c>
    </row>
    <row r="10" s="4" customFormat="1" spans="1:9">
      <c r="A10" s="5">
        <v>999221473424146</v>
      </c>
      <c r="B10" s="6">
        <v>44852</v>
      </c>
      <c r="C10" s="6">
        <v>44855</v>
      </c>
      <c r="D10" s="4">
        <v>3046.05</v>
      </c>
      <c r="E10" s="4" t="str">
        <f>VLOOKUP(A10,HOP!A:L,12,0)</f>
        <v>3046.05</v>
      </c>
      <c r="F10" s="4" t="str">
        <f>VLOOKUP(A10,HOP!A:C,3,0)</f>
        <v>2744505</v>
      </c>
      <c r="G10" s="4">
        <f t="shared" si="0"/>
        <v>0</v>
      </c>
      <c r="H10" s="4" t="str">
        <f t="shared" si="1"/>
        <v>，2744505</v>
      </c>
      <c r="I10" s="4" t="str">
        <f>VLOOKUP(A10,HOP!A:U,21,0)</f>
        <v>直连</v>
      </c>
    </row>
    <row r="11" s="4" customFormat="1" spans="1:9">
      <c r="A11" s="5">
        <v>999221491369277</v>
      </c>
      <c r="B11" s="6">
        <v>44854</v>
      </c>
      <c r="C11" s="6">
        <v>44855</v>
      </c>
      <c r="D11" s="4">
        <v>0</v>
      </c>
      <c r="E11" s="4" t="str">
        <f>VLOOKUP(A11,HOP!A:L,12,0)</f>
        <v>0.00</v>
      </c>
      <c r="F11" s="4" t="str">
        <f>VLOOKUP(A11,HOP!A:C,3,0)</f>
        <v>2748676</v>
      </c>
      <c r="G11" s="4">
        <f t="shared" si="0"/>
        <v>0</v>
      </c>
      <c r="H11" s="4" t="str">
        <f t="shared" si="1"/>
        <v>，2748676</v>
      </c>
      <c r="I11" s="4" t="str">
        <f>VLOOKUP(A11,HOP!A:U,21,0)</f>
        <v>直连</v>
      </c>
    </row>
    <row r="12" s="4" customFormat="1" spans="1:9">
      <c r="A12" s="5">
        <v>999221499414702</v>
      </c>
      <c r="B12" s="6">
        <v>44854</v>
      </c>
      <c r="C12" s="6">
        <v>44855</v>
      </c>
      <c r="D12" s="4">
        <v>161.95</v>
      </c>
      <c r="E12" s="4" t="str">
        <f>VLOOKUP(A12,HOP!A:L,12,0)</f>
        <v>161.95</v>
      </c>
      <c r="F12" s="4" t="str">
        <f>VLOOKUP(A12,HOP!A:C,3,0)</f>
        <v>2750658</v>
      </c>
      <c r="G12" s="4">
        <f t="shared" si="0"/>
        <v>0</v>
      </c>
      <c r="H12" s="4" t="str">
        <f t="shared" si="1"/>
        <v>，2750658</v>
      </c>
      <c r="I12" s="4" t="str">
        <f>VLOOKUP(A12,HOP!A:U,21,0)</f>
        <v>直连</v>
      </c>
    </row>
    <row r="14" spans="4:4">
      <c r="D14" s="4">
        <f>SUM(D2:D13)</f>
        <v>4620.59</v>
      </c>
    </row>
    <row r="19" spans="1:1">
      <c r="A19" s="4" t="s">
        <v>78</v>
      </c>
    </row>
    <row r="20" spans="1:1">
      <c r="A20" s="4" t="s">
        <v>79</v>
      </c>
    </row>
    <row r="21" spans="1:1">
      <c r="A21" s="4" t="s">
        <v>80</v>
      </c>
    </row>
  </sheetData>
  <autoFilter ref="A1:X1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81</v>
      </c>
      <c r="B1" s="2" t="s">
        <v>82</v>
      </c>
      <c r="C1" s="2" t="s">
        <v>83</v>
      </c>
      <c r="D1" s="2" t="s">
        <v>84</v>
      </c>
      <c r="E1" s="2" t="s">
        <v>13</v>
      </c>
      <c r="F1" s="2" t="s">
        <v>5</v>
      </c>
      <c r="G1" s="2" t="s">
        <v>6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2" t="s">
        <v>92</v>
      </c>
      <c r="P1" s="2" t="s">
        <v>93</v>
      </c>
      <c r="Q1" s="2" t="s">
        <v>94</v>
      </c>
      <c r="R1" s="2" t="s">
        <v>95</v>
      </c>
      <c r="S1" s="2" t="s">
        <v>96</v>
      </c>
      <c r="T1" s="2" t="s">
        <v>97</v>
      </c>
      <c r="U1" s="2" t="s">
        <v>98</v>
      </c>
      <c r="V1" s="2" t="s">
        <v>99</v>
      </c>
    </row>
    <row r="2" s="1" customFormat="1" spans="1:22">
      <c r="A2" s="3">
        <v>999221499414702</v>
      </c>
      <c r="B2" s="1" t="s">
        <v>100</v>
      </c>
      <c r="C2" s="1" t="s">
        <v>101</v>
      </c>
      <c r="D2" s="1" t="s">
        <v>102</v>
      </c>
      <c r="E2" s="1" t="s">
        <v>75</v>
      </c>
      <c r="F2" s="1" t="s">
        <v>100</v>
      </c>
      <c r="G2" s="1" t="s">
        <v>103</v>
      </c>
      <c r="H2" s="1" t="s">
        <v>104</v>
      </c>
      <c r="I2" s="1" t="s">
        <v>105</v>
      </c>
      <c r="J2" s="1" t="s">
        <v>106</v>
      </c>
      <c r="K2" s="1" t="s">
        <v>105</v>
      </c>
      <c r="L2" s="1" t="s">
        <v>105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 t="s">
        <v>114</v>
      </c>
      <c r="V2" s="1" t="s">
        <v>115</v>
      </c>
    </row>
    <row r="3" s="1" customFormat="1" spans="1:22">
      <c r="A3" s="3">
        <v>999221492669426</v>
      </c>
      <c r="B3" s="1" t="s">
        <v>116</v>
      </c>
      <c r="C3" s="1" t="s">
        <v>117</v>
      </c>
      <c r="D3" s="1" t="s">
        <v>118</v>
      </c>
      <c r="E3" s="1" t="s">
        <v>60</v>
      </c>
      <c r="F3" s="1" t="s">
        <v>116</v>
      </c>
      <c r="G3" s="1" t="s">
        <v>100</v>
      </c>
      <c r="H3" s="1" t="s">
        <v>104</v>
      </c>
      <c r="I3" s="1" t="s">
        <v>119</v>
      </c>
      <c r="J3" s="1" t="s">
        <v>106</v>
      </c>
      <c r="K3" s="1" t="s">
        <v>119</v>
      </c>
      <c r="L3" s="1" t="s">
        <v>119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120</v>
      </c>
      <c r="S3" s="1" t="s">
        <v>112</v>
      </c>
      <c r="T3" s="1" t="s">
        <v>113</v>
      </c>
      <c r="U3" s="1" t="s">
        <v>114</v>
      </c>
      <c r="V3" s="1" t="s">
        <v>115</v>
      </c>
    </row>
    <row r="4" s="1" customFormat="1" spans="1:22">
      <c r="A4" s="3">
        <v>999221491386413</v>
      </c>
      <c r="B4" s="1" t="s">
        <v>116</v>
      </c>
      <c r="C4" s="1" t="s">
        <v>121</v>
      </c>
      <c r="D4" s="1" t="s">
        <v>122</v>
      </c>
      <c r="E4" s="1" t="s">
        <v>57</v>
      </c>
      <c r="F4" s="1" t="s">
        <v>116</v>
      </c>
      <c r="G4" s="1" t="s">
        <v>100</v>
      </c>
      <c r="H4" s="1" t="s">
        <v>104</v>
      </c>
      <c r="I4" s="1" t="s">
        <v>123</v>
      </c>
      <c r="J4" s="1" t="s">
        <v>106</v>
      </c>
      <c r="K4" s="1" t="s">
        <v>123</v>
      </c>
      <c r="L4" s="1" t="s">
        <v>123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110</v>
      </c>
      <c r="R4" s="1" t="s">
        <v>124</v>
      </c>
      <c r="S4" s="1" t="s">
        <v>112</v>
      </c>
      <c r="T4" s="1" t="s">
        <v>113</v>
      </c>
      <c r="U4" s="1" t="s">
        <v>114</v>
      </c>
      <c r="V4" s="1" t="s">
        <v>115</v>
      </c>
    </row>
    <row r="5" s="1" customFormat="1" spans="1:22">
      <c r="A5" s="3">
        <v>999221491369277</v>
      </c>
      <c r="B5" s="1" t="s">
        <v>116</v>
      </c>
      <c r="C5" s="1" t="s">
        <v>125</v>
      </c>
      <c r="D5" s="1" t="s">
        <v>126</v>
      </c>
      <c r="E5" s="1" t="s">
        <v>70</v>
      </c>
      <c r="F5" s="1" t="s">
        <v>100</v>
      </c>
      <c r="G5" s="1" t="s">
        <v>103</v>
      </c>
      <c r="H5" s="1" t="s">
        <v>104</v>
      </c>
      <c r="I5" s="1" t="s">
        <v>108</v>
      </c>
      <c r="J5" s="1" t="s">
        <v>106</v>
      </c>
      <c r="K5" s="1" t="s">
        <v>108</v>
      </c>
      <c r="L5" s="1" t="s">
        <v>108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110</v>
      </c>
      <c r="R5" s="1" t="s">
        <v>127</v>
      </c>
      <c r="S5" s="1" t="s">
        <v>112</v>
      </c>
      <c r="T5" s="1" t="s">
        <v>113</v>
      </c>
      <c r="U5" s="1" t="s">
        <v>114</v>
      </c>
      <c r="V5" s="1" t="s">
        <v>115</v>
      </c>
    </row>
    <row r="6" s="1" customFormat="1" spans="1:22">
      <c r="A6" s="3">
        <v>999221490154899</v>
      </c>
      <c r="B6" s="1" t="s">
        <v>116</v>
      </c>
      <c r="C6" s="1" t="s">
        <v>128</v>
      </c>
      <c r="D6" s="1" t="s">
        <v>129</v>
      </c>
      <c r="E6" s="1" t="s">
        <v>53</v>
      </c>
      <c r="F6" s="1" t="s">
        <v>116</v>
      </c>
      <c r="G6" s="1" t="s">
        <v>100</v>
      </c>
      <c r="H6" s="1" t="s">
        <v>104</v>
      </c>
      <c r="I6" s="1" t="s">
        <v>130</v>
      </c>
      <c r="J6" s="1" t="s">
        <v>106</v>
      </c>
      <c r="K6" s="1" t="s">
        <v>130</v>
      </c>
      <c r="L6" s="1" t="s">
        <v>130</v>
      </c>
      <c r="M6" s="1" t="s">
        <v>107</v>
      </c>
      <c r="N6" s="1" t="s">
        <v>107</v>
      </c>
      <c r="O6" s="1" t="s">
        <v>108</v>
      </c>
      <c r="P6" s="1" t="s">
        <v>109</v>
      </c>
      <c r="Q6" s="1" t="s">
        <v>110</v>
      </c>
      <c r="R6" s="1" t="s">
        <v>131</v>
      </c>
      <c r="S6" s="1" t="s">
        <v>112</v>
      </c>
      <c r="T6" s="1" t="s">
        <v>113</v>
      </c>
      <c r="U6" s="1" t="s">
        <v>114</v>
      </c>
      <c r="V6" s="1" t="s">
        <v>115</v>
      </c>
    </row>
    <row r="7" s="1" customFormat="1" spans="1:22">
      <c r="A7" s="3">
        <v>999221489320508</v>
      </c>
      <c r="B7" s="1" t="s">
        <v>116</v>
      </c>
      <c r="C7" s="1" t="s">
        <v>132</v>
      </c>
      <c r="D7" s="1" t="s">
        <v>133</v>
      </c>
      <c r="E7" s="1" t="s">
        <v>48</v>
      </c>
      <c r="F7" s="1" t="s">
        <v>116</v>
      </c>
      <c r="G7" s="1" t="s">
        <v>100</v>
      </c>
      <c r="H7" s="1" t="s">
        <v>104</v>
      </c>
      <c r="I7" s="1" t="s">
        <v>134</v>
      </c>
      <c r="J7" s="1" t="s">
        <v>106</v>
      </c>
      <c r="K7" s="1" t="s">
        <v>134</v>
      </c>
      <c r="L7" s="1" t="s">
        <v>134</v>
      </c>
      <c r="M7" s="1" t="s">
        <v>107</v>
      </c>
      <c r="N7" s="1" t="s">
        <v>107</v>
      </c>
      <c r="O7" s="1" t="s">
        <v>108</v>
      </c>
      <c r="P7" s="1" t="s">
        <v>109</v>
      </c>
      <c r="Q7" s="1" t="s">
        <v>110</v>
      </c>
      <c r="R7" s="1" t="s">
        <v>135</v>
      </c>
      <c r="S7" s="1" t="s">
        <v>112</v>
      </c>
      <c r="T7" s="1" t="s">
        <v>113</v>
      </c>
      <c r="U7" s="1" t="s">
        <v>114</v>
      </c>
      <c r="V7" s="1" t="s">
        <v>115</v>
      </c>
    </row>
    <row r="8" s="1" customFormat="1" spans="1:22">
      <c r="A8" s="3">
        <v>999221483054209</v>
      </c>
      <c r="B8" s="1" t="s">
        <v>136</v>
      </c>
      <c r="C8" s="1" t="s">
        <v>137</v>
      </c>
      <c r="D8" s="1" t="s">
        <v>138</v>
      </c>
      <c r="E8" s="1" t="s">
        <v>42</v>
      </c>
      <c r="F8" s="1" t="s">
        <v>136</v>
      </c>
      <c r="G8" s="1" t="s">
        <v>116</v>
      </c>
      <c r="H8" s="1" t="s">
        <v>104</v>
      </c>
      <c r="I8" s="1" t="s">
        <v>139</v>
      </c>
      <c r="J8" s="1" t="s">
        <v>106</v>
      </c>
      <c r="K8" s="1" t="s">
        <v>139</v>
      </c>
      <c r="L8" s="1" t="s">
        <v>139</v>
      </c>
      <c r="M8" s="1" t="s">
        <v>107</v>
      </c>
      <c r="N8" s="1" t="s">
        <v>107</v>
      </c>
      <c r="O8" s="1" t="s">
        <v>108</v>
      </c>
      <c r="P8" s="1" t="s">
        <v>109</v>
      </c>
      <c r="Q8" s="1" t="s">
        <v>110</v>
      </c>
      <c r="R8" s="1" t="s">
        <v>140</v>
      </c>
      <c r="S8" s="1" t="s">
        <v>112</v>
      </c>
      <c r="T8" s="1" t="s">
        <v>113</v>
      </c>
      <c r="U8" s="1" t="s">
        <v>114</v>
      </c>
      <c r="V8" s="1" t="s">
        <v>115</v>
      </c>
    </row>
    <row r="9" s="1" customFormat="1" spans="1:22">
      <c r="A9" s="3">
        <v>999221479709440</v>
      </c>
      <c r="B9" s="1" t="s">
        <v>136</v>
      </c>
      <c r="C9" s="1" t="s">
        <v>141</v>
      </c>
      <c r="D9" s="1" t="s">
        <v>142</v>
      </c>
      <c r="E9" s="1" t="s">
        <v>38</v>
      </c>
      <c r="F9" s="1" t="s">
        <v>136</v>
      </c>
      <c r="G9" s="1" t="s">
        <v>116</v>
      </c>
      <c r="H9" s="1" t="s">
        <v>104</v>
      </c>
      <c r="I9" s="1" t="s">
        <v>143</v>
      </c>
      <c r="J9" s="1" t="s">
        <v>106</v>
      </c>
      <c r="K9" s="1" t="s">
        <v>143</v>
      </c>
      <c r="L9" s="1" t="s">
        <v>143</v>
      </c>
      <c r="M9" s="1" t="s">
        <v>107</v>
      </c>
      <c r="N9" s="1" t="s">
        <v>107</v>
      </c>
      <c r="O9" s="1" t="s">
        <v>108</v>
      </c>
      <c r="P9" s="1" t="s">
        <v>109</v>
      </c>
      <c r="Q9" s="1" t="s">
        <v>110</v>
      </c>
      <c r="R9" s="1" t="s">
        <v>144</v>
      </c>
      <c r="S9" s="1" t="s">
        <v>112</v>
      </c>
      <c r="T9" s="1" t="s">
        <v>113</v>
      </c>
      <c r="U9" s="1" t="s">
        <v>114</v>
      </c>
      <c r="V9" s="1" t="s">
        <v>115</v>
      </c>
    </row>
    <row r="10" s="1" customFormat="1" spans="1:22">
      <c r="A10" s="3">
        <v>999221473424146</v>
      </c>
      <c r="B10" s="1" t="s">
        <v>145</v>
      </c>
      <c r="C10" s="1" t="s">
        <v>146</v>
      </c>
      <c r="D10" s="1" t="s">
        <v>147</v>
      </c>
      <c r="E10" s="1" t="s">
        <v>64</v>
      </c>
      <c r="F10" s="1" t="s">
        <v>136</v>
      </c>
      <c r="G10" s="1" t="s">
        <v>103</v>
      </c>
      <c r="H10" s="1" t="s">
        <v>104</v>
      </c>
      <c r="I10" s="1" t="s">
        <v>148</v>
      </c>
      <c r="J10" s="1" t="s">
        <v>106</v>
      </c>
      <c r="K10" s="1" t="s">
        <v>148</v>
      </c>
      <c r="L10" s="1" t="s">
        <v>148</v>
      </c>
      <c r="M10" s="1" t="s">
        <v>107</v>
      </c>
      <c r="N10" s="1" t="s">
        <v>107</v>
      </c>
      <c r="O10" s="1" t="s">
        <v>108</v>
      </c>
      <c r="P10" s="1" t="s">
        <v>109</v>
      </c>
      <c r="Q10" s="1" t="s">
        <v>110</v>
      </c>
      <c r="R10" s="1" t="s">
        <v>149</v>
      </c>
      <c r="S10" s="1" t="s">
        <v>112</v>
      </c>
      <c r="T10" s="1" t="s">
        <v>113</v>
      </c>
      <c r="U10" s="1" t="s">
        <v>114</v>
      </c>
      <c r="V10" s="1" t="s">
        <v>115</v>
      </c>
    </row>
    <row r="11" s="1" customFormat="1" spans="1:22">
      <c r="A11" s="3">
        <v>999221466707245</v>
      </c>
      <c r="B11" s="1" t="s">
        <v>150</v>
      </c>
      <c r="C11" s="1" t="s">
        <v>151</v>
      </c>
      <c r="D11" s="1" t="s">
        <v>152</v>
      </c>
      <c r="E11" s="1" t="s">
        <v>31</v>
      </c>
      <c r="F11" s="1" t="s">
        <v>116</v>
      </c>
      <c r="G11" s="1" t="s">
        <v>100</v>
      </c>
      <c r="H11" s="1" t="s">
        <v>104</v>
      </c>
      <c r="I11" s="1" t="s">
        <v>153</v>
      </c>
      <c r="J11" s="1" t="s">
        <v>106</v>
      </c>
      <c r="K11" s="1" t="s">
        <v>153</v>
      </c>
      <c r="L11" s="1" t="s">
        <v>153</v>
      </c>
      <c r="M11" s="1" t="s">
        <v>107</v>
      </c>
      <c r="N11" s="1" t="s">
        <v>107</v>
      </c>
      <c r="O11" s="1" t="s">
        <v>108</v>
      </c>
      <c r="P11" s="1" t="s">
        <v>109</v>
      </c>
      <c r="Q11" s="1" t="s">
        <v>110</v>
      </c>
      <c r="R11" s="1" t="s">
        <v>154</v>
      </c>
      <c r="S11" s="1" t="s">
        <v>112</v>
      </c>
      <c r="T11" s="1" t="s">
        <v>113</v>
      </c>
      <c r="U11" s="1" t="s">
        <v>114</v>
      </c>
      <c r="V11" s="1" t="s">
        <v>115</v>
      </c>
    </row>
    <row r="12" s="1" customFormat="1" spans="1:22">
      <c r="A12" s="3">
        <v>999221466543955</v>
      </c>
      <c r="B12" s="1" t="s">
        <v>150</v>
      </c>
      <c r="C12" s="1" t="s">
        <v>155</v>
      </c>
      <c r="D12" s="1" t="s">
        <v>152</v>
      </c>
      <c r="E12" s="1" t="s">
        <v>31</v>
      </c>
      <c r="F12" s="1" t="s">
        <v>136</v>
      </c>
      <c r="G12" s="1" t="s">
        <v>116</v>
      </c>
      <c r="H12" s="1" t="s">
        <v>104</v>
      </c>
      <c r="I12" s="1" t="s">
        <v>153</v>
      </c>
      <c r="J12" s="1" t="s">
        <v>106</v>
      </c>
      <c r="K12" s="1" t="s">
        <v>153</v>
      </c>
      <c r="L12" s="1" t="s">
        <v>153</v>
      </c>
      <c r="M12" s="1" t="s">
        <v>107</v>
      </c>
      <c r="N12" s="1" t="s">
        <v>107</v>
      </c>
      <c r="O12" s="1" t="s">
        <v>108</v>
      </c>
      <c r="P12" s="1" t="s">
        <v>109</v>
      </c>
      <c r="Q12" s="1" t="s">
        <v>110</v>
      </c>
      <c r="R12" s="1" t="s">
        <v>156</v>
      </c>
      <c r="S12" s="1" t="s">
        <v>112</v>
      </c>
      <c r="T12" s="1" t="s">
        <v>113</v>
      </c>
      <c r="U12" s="1" t="s">
        <v>114</v>
      </c>
      <c r="V12" s="1" t="s">
        <v>115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2022-10-24T01:32:03Z</dcterms:created>
  <dcterms:modified xsi:type="dcterms:W3CDTF">2022-10-24T01:38:30Z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08BE70391E2C4DCB9240A16120A8452C</vt:lpwstr>
  </property>
  <property fmtid="{D5CDD505-2E9C-101B-9397-08002B2CF9AE}" pid="3" name="KSOProductBuildVer">
    <vt:lpwstr>2052-11.1.0.12598</vt:lpwstr>
  </property>
</Properties>
</file>