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<sst xmlns="http://schemas.openxmlformats.org/spreadsheetml/2006/main" count="122" uniqueCount="88">
  <si>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</si>
  <si>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</si>
  <si>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</si>
  <si>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</si>
  <si>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</si>
  <si>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</si>
  <si>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</si>
  <si>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</si>
  <si>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</si>
  <si>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</si>
  <si>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</si>
  <si>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</si>
  <si>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</si>
  <si>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</si>
  <si>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</si>
  <si>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</si>
  <si>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</si>
  <si>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</si>
  <si>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</si>
  <si>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</si>
  <si>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</si>
  <si>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</si>
  <si>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</si>
  <si>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</si>
  <si>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</si>
  <si>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21342364276	</t>
  </si>
  <si>
    <t>Ctrip</t>
  </si>
  <si>
    <t>正常</t>
  </si>
  <si>
    <t>[丰顺]韩山硒湖酒店(63298981)</t>
  </si>
  <si>
    <t>静夜闲大床房&lt;超值特惠&gt;&lt;双人入住&gt;&lt;日历房套餐高价值&gt;&lt;双早&gt;&lt;新酒店礼盒&gt;</t>
  </si>
  <si>
    <t>CNY</t>
  </si>
  <si>
    <t>蔡沵</t>
  </si>
  <si>
    <t>CA363221025CNY</t>
  </si>
  <si>
    <t>未提现</t>
  </si>
  <si>
    <t>携程开票</t>
  </si>
  <si>
    <t xml:space="preserve">	</t>
  </si>
  <si>
    <t xml:space="preserve">21373752007	</t>
  </si>
  <si>
    <t>[沈阳]沈阳盛捷和平服务公寓(67322014)</t>
  </si>
  <si>
    <t>一房豪华套房&lt;双人入住&gt;&lt;内宾&gt;&lt;预付&gt;&lt;双早&gt;</t>
  </si>
  <si>
    <t>许明泽</t>
  </si>
  <si>
    <t xml:space="preserve">2732409	</t>
  </si>
  <si>
    <t xml:space="preserve">51220SE004869	</t>
  </si>
  <si>
    <t>，</t>
  </si>
  <si>
    <t>A221025090702481</t>
  </si>
  <si>
    <t>A221025090741481</t>
  </si>
  <si>
    <t>CNY / HKD 当前参考汇率: 1.072549968</t>
  </si>
  <si>
    <t xml:space="preserve">总计：1123.34 CNY/
1204.84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</si>
  <si>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</si>
  <si>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</si>
  <si>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</si>
  <si>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</si>
  <si>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</si>
  <si>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</si>
  <si>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</si>
  <si>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</si>
  <si>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</si>
  <si>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</si>
  <si>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</si>
  <si>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</si>
  <si>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</si>
  <si>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</si>
  <si>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</si>
  <si>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</si>
  <si>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</si>
  <si>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</si>
  <si>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</si>
  <si>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2022-10-09</t>
  </si>
  <si>
    <t>2732409</t>
  </si>
  <si>
    <t>沈阳盛捷和平服务公寓</t>
  </si>
  <si>
    <t>2022-10-10</t>
  </si>
  <si>
    <t>退房日周结</t>
  </si>
  <si>
    <t>482.78</t>
  </si>
  <si>
    <t>RMB</t>
  </si>
  <si>
    <t>0</t>
  </si>
  <si>
    <t>0.00</t>
  </si>
  <si>
    <t>携程国内直连(DD)</t>
  </si>
  <si>
    <t>01.011249</t>
  </si>
  <si>
    <t>2022-10-09 21:50:32</t>
  </si>
  <si>
    <t>否</t>
  </si>
  <si>
    <t>汇智国际旅游发展有限公司</t>
  </si>
  <si>
    <t>直连</t>
  </si>
  <si>
    <t>中国</t>
  </si>
  <si>
    <t>2022-10-05</t>
  </si>
  <si>
    <t>2725564</t>
  </si>
  <si>
    <t>韩山历史文化生态区</t>
  </si>
  <si>
    <t>640.56</t>
  </si>
  <si>
    <t>2022-10-05 12:30:04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</si>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</sst>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12</xdr:col>
      <xdr:colOff>571500</xdr:colOff>
      <xdr:row>51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9372600" cy="5057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44843</v>
      </c>
      <c r="G2" s="6">
        <v>44844</v>
      </c>
      <c r="H2" s="4">
        <v>1</v>
      </c>
      <c r="I2" s="4">
        <v>1</v>
      </c>
      <c r="J2" s="4">
        <v>1</v>
      </c>
      <c r="K2" s="4" t="s">
        <v>30</v>
      </c>
      <c r="L2" s="4">
        <v>640.56</v>
      </c>
      <c r="M2" s="4">
        <v>640.56</v>
      </c>
      <c r="N2" s="4" t="s">
        <v>31</v>
      </c>
      <c r="O2" s="4" t="s">
        <v>32</v>
      </c>
      <c r="P2" s="4" t="s">
        <v>33</v>
      </c>
      <c r="Q2" s="4">
        <v>0</v>
      </c>
      <c r="R2" s="7">
        <v>44839</v>
      </c>
      <c r="S2" s="6">
        <v>44859</v>
      </c>
      <c r="T2" s="4" t="s">
        <v>34</v>
      </c>
      <c r="U2" s="4">
        <v>640.56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44843</v>
      </c>
      <c r="G3" s="6">
        <v>44844</v>
      </c>
      <c r="H3" s="4">
        <v>1</v>
      </c>
      <c r="I3" s="4">
        <v>1</v>
      </c>
      <c r="J3" s="4">
        <v>1</v>
      </c>
      <c r="K3" s="4" t="s">
        <v>30</v>
      </c>
      <c r="L3" s="4">
        <v>482.78</v>
      </c>
      <c r="M3" s="4">
        <v>482.78</v>
      </c>
      <c r="N3" s="4" t="s">
        <v>39</v>
      </c>
      <c r="O3" s="4" t="s">
        <v>32</v>
      </c>
      <c r="P3" s="4" t="s">
        <v>33</v>
      </c>
      <c r="Q3" s="4">
        <v>0</v>
      </c>
      <c r="R3" s="7">
        <v>44843</v>
      </c>
      <c r="S3" s="6">
        <v>44859</v>
      </c>
      <c r="T3" s="4" t="s">
        <v>34</v>
      </c>
      <c r="U3" s="4">
        <v>482.78</v>
      </c>
      <c r="V3" s="4">
        <v>0</v>
      </c>
      <c r="W3" s="4">
        <v>0</v>
      </c>
      <c r="X3" s="4" t="s">
        <v>40</v>
      </c>
      <c r="Y3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2" sqref="A12:E15"/>
    </sheetView>
  </sheetViews>
  <sheetFormatPr defaultColWidth="9" defaultRowHeight="13.5"/>
  <cols>
    <col min="1" max="1" width="12.625" style="4"/>
    <col min="2" max="2" width="10.375" style="4"/>
    <col min="3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</v>
      </c>
    </row>
    <row r="2" s="4" customFormat="1" spans="1:9">
      <c r="A2" s="5">
        <v>21342364276</v>
      </c>
      <c r="B2" s="6">
        <v>44843</v>
      </c>
      <c r="C2" s="6">
        <v>44844</v>
      </c>
      <c r="D2" s="4">
        <v>640.56</v>
      </c>
      <c r="E2" s="4" t="str">
        <f>VLOOKUP(A2,HOP!A:L,12,0)</f>
        <v>640.56</v>
      </c>
      <c r="F2" s="4" t="str">
        <f>VLOOKUP(A2,HOP!A:C,3,0)</f>
        <v>2725564</v>
      </c>
      <c r="G2" s="4">
        <f>D2-E2</f>
        <v>0</v>
      </c>
      <c r="H2" s="4" t="str">
        <f>$H$1&amp;F2</f>
        <v>，2725564</v>
      </c>
      <c r="I2" s="4" t="str">
        <f>VLOOKUP(A2,HOP!A:U,21,0)</f>
        <v>直采</v>
      </c>
    </row>
    <row r="3" s="4" customFormat="1" spans="1:9">
      <c r="A3" s="5">
        <v>21373752007</v>
      </c>
      <c r="B3" s="6">
        <v>44843</v>
      </c>
      <c r="C3" s="6">
        <v>44844</v>
      </c>
      <c r="D3" s="4">
        <v>482.78</v>
      </c>
      <c r="E3" s="4" t="str">
        <f>VLOOKUP(A3,HOP!A:L,12,0)</f>
        <v>482.78</v>
      </c>
      <c r="F3" s="4" t="str">
        <f>VLOOKUP(A3,HOP!A:C,3,0)</f>
        <v>2732409</v>
      </c>
      <c r="G3" s="4">
        <f>D3-E3</f>
        <v>0</v>
      </c>
      <c r="H3" s="4" t="str">
        <f>$H$1&amp;F3</f>
        <v>，2732409</v>
      </c>
      <c r="I3" s="4" t="str">
        <f>VLOOKUP(A3,HOP!A:U,21,0)</f>
        <v>直连</v>
      </c>
    </row>
    <row r="5" spans="4:4">
      <c r="D5" s="4">
        <f>SUM(D2:D4)</f>
        <v>1123.34</v>
      </c>
    </row>
    <row r="12" spans="1:5">
      <c r="A12" s="4" t="s">
        <v>43</v>
      </c>
      <c r="D12" s="4">
        <v>640.56</v>
      </c>
      <c r="E12" s="4">
        <v>687.03</v>
      </c>
    </row>
    <row r="13" spans="1:5">
      <c r="A13" s="4" t="s">
        <v>44</v>
      </c>
      <c r="D13" s="4">
        <v>482.78</v>
      </c>
      <c r="E13" s="4">
        <v>517.81</v>
      </c>
    </row>
    <row r="14" spans="1:5">
      <c r="A14" s="4" t="s">
        <v>45</v>
      </c>
      <c r="D14" s="4">
        <f>SUM(D12:D13)</f>
        <v>1123.34</v>
      </c>
      <c r="E14" s="4">
        <f>SUM(E12:E13)</f>
        <v>1204.84</v>
      </c>
    </row>
    <row r="15" spans="1:1">
      <c r="A15" s="4" t="s">
        <v>46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21373752007</v>
      </c>
      <c r="B2" s="1" t="s">
        <v>66</v>
      </c>
      <c r="C2" s="1" t="s">
        <v>67</v>
      </c>
      <c r="D2" s="1" t="s">
        <v>68</v>
      </c>
      <c r="E2" s="1" t="s">
        <v>39</v>
      </c>
      <c r="F2" s="1" t="s">
        <v>66</v>
      </c>
      <c r="G2" s="1" t="s">
        <v>69</v>
      </c>
      <c r="H2" s="1" t="s">
        <v>70</v>
      </c>
      <c r="I2" s="1" t="s">
        <v>71</v>
      </c>
      <c r="J2" s="1" t="s">
        <v>72</v>
      </c>
      <c r="K2" s="1" t="s">
        <v>71</v>
      </c>
      <c r="L2" s="1" t="s">
        <v>71</v>
      </c>
      <c r="M2" s="1" t="s">
        <v>73</v>
      </c>
      <c r="N2" s="1" t="s">
        <v>73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  <c r="U2" s="1" t="s">
        <v>80</v>
      </c>
      <c r="V2" s="1" t="s">
        <v>81</v>
      </c>
    </row>
    <row r="3" s="1" customFormat="1" spans="1:22">
      <c r="A3" s="3">
        <v>21342364276</v>
      </c>
      <c r="B3" s="1" t="s">
        <v>82</v>
      </c>
      <c r="C3" s="1" t="s">
        <v>83</v>
      </c>
      <c r="D3" s="1" t="s">
        <v>84</v>
      </c>
      <c r="E3" s="1" t="s">
        <v>31</v>
      </c>
      <c r="F3" s="1" t="s">
        <v>66</v>
      </c>
      <c r="G3" s="1" t="s">
        <v>69</v>
      </c>
      <c r="H3" s="1" t="s">
        <v>70</v>
      </c>
      <c r="I3" s="1" t="s">
        <v>85</v>
      </c>
      <c r="J3" s="1" t="s">
        <v>72</v>
      </c>
      <c r="K3" s="1" t="s">
        <v>85</v>
      </c>
      <c r="L3" s="1" t="s">
        <v>85</v>
      </c>
      <c r="M3" s="1" t="s">
        <v>73</v>
      </c>
      <c r="N3" s="1" t="s">
        <v>73</v>
      </c>
      <c r="O3" s="1" t="s">
        <v>74</v>
      </c>
      <c r="P3" s="1" t="s">
        <v>75</v>
      </c>
      <c r="Q3" s="1" t="s">
        <v>76</v>
      </c>
      <c r="R3" s="1" t="s">
        <v>86</v>
      </c>
      <c r="S3" s="1" t="s">
        <v>78</v>
      </c>
      <c r="T3" s="1" t="s">
        <v>79</v>
      </c>
      <c r="U3" s="1" t="s">
        <v>87</v>
      </c>
      <c r="V3" s="1" t="s">
        <v>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2022-10-25T01:02:05Z</dcterms:created>
  <dcterms:modified xsi:type="dcterms:W3CDTF">2022-10-25T01:06:54Z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BE16538B47A24C13A6E4907121989525</vt:lpwstr>
  </property>
  <property fmtid="{D5CDD505-2E9C-101B-9397-08002B2CF9AE}" pid="3" name="KSOProductBuildVer">
    <vt:lpwstr>2052-11.1.0.12598</vt:lpwstr>
  </property>
</Properties>
</file>