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<sst xmlns="http://schemas.openxmlformats.org/spreadsheetml/2006/main" count="292" uniqueCount="139">
  <si>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</si>
  <si>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</si>
  <si>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</si>
  <si>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</si>
  <si>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2022-10-25至2022-10-26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</si>
  <si>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</si>
  <si>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</si>
  <si>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</si>
  <si>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</si>
  <si>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</si>
  <si>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</si>
  <si>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</si>
  <si>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</si>
  <si>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</si>
  <si>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</si>
  <si>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</si>
  <si>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</si>
  <si>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</si>
  <si>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</si>
  <si>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</si>
  <si>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¥1,833.00</t>
  </si>
  <si>
    <t>¥257.00</t>
  </si>
  <si>
    <t>¥1,576.00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</si>
  <si>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</si>
  <si>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</si>
  <si>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</si>
  <si>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</si>
  <si>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</si>
  <si>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</si>
  <si>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</si>
  <si>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</si>
  <si>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</si>
  <si>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</si>
  <si>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</si>
  <si>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</si>
  <si>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</si>
  <si>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</si>
  <si>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</si>
  <si>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</si>
  <si>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</si>
  <si>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</si>
  <si>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</si>
  <si>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</si>
  <si>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</si>
  <si>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</si>
  <si>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</si>
  <si>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</si>
  <si>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</si>
  <si>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</si>
  <si>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</si>
  <si>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</si>
  <si>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</si>
  <si>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</si>
  <si>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</si>
  <si>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</si>
  <si>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</si>
  <si>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</si>
  <si>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</si>
  <si>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</si>
  <si>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</si>
  <si>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</si>
  <si>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</si>
  <si>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</si>
  <si>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</si>
  <si>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</si>
  <si>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</si>
  <si>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</si>
  <si>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</si>
  <si>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</si>
  <si>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</si>
  <si>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103160506312</t>
  </si>
  <si>
    <t>酒店预付</t>
  </si>
  <si>
    <t>否</t>
  </si>
  <si>
    <t>普通</t>
  </si>
  <si>
    <t>381723528</t>
  </si>
  <si>
    <t>三亚理文索菲特度假酒店</t>
  </si>
  <si>
    <t>1639468</t>
  </si>
  <si>
    <t>刘坤</t>
  </si>
  <si>
    <t>2022-10-24</t>
  </si>
  <si>
    <t>2022-10-26</t>
  </si>
  <si>
    <t>¥1,670.00</t>
  </si>
  <si>
    <t>¥232.00</t>
  </si>
  <si>
    <t>¥1,438.00</t>
  </si>
  <si>
    <t>奢华海景房</t>
  </si>
  <si>
    <t>WEBSITE</t>
  </si>
  <si>
    <t>103161867824</t>
  </si>
  <si>
    <t>381718032</t>
  </si>
  <si>
    <t>格林豪泰(潜山阳光城店)</t>
  </si>
  <si>
    <t>卢文强</t>
  </si>
  <si>
    <t>2022-10-25</t>
  </si>
  <si>
    <t>¥163.00</t>
  </si>
  <si>
    <t>¥25.00</t>
  </si>
  <si>
    <t>¥138.00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</si>
  <si>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</si>
  <si>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</si>
  <si>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</si>
  <si>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</si>
  <si>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</si>
  <si>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</si>
  <si>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</si>
  <si>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</si>
  <si>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</si>
  <si>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</si>
  <si>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</si>
  <si>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</si>
  <si>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A221027102921481</t>
  </si>
  <si>
    <r>
      <t>总计：</t>
    </r>
    <r>
      <rPr>
        <sz val="10"/>
        <rFont val="Arial"/>
        <charset val="134"/>
      </rPr>
      <t>1576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</si>
  <si>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</si>
  <si>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</si>
  <si>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</si>
  <si>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</si>
  <si>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</si>
  <si>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</si>
  <si>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</si>
  <si>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</si>
  <si>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</si>
  <si>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</si>
  <si>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</si>
  <si>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</si>
  <si>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</si>
  <si>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</si>
  <si>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</si>
  <si>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</si>
  <si>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</si>
  <si>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</si>
  <si>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2756848</t>
  </si>
  <si>
    <t>--</t>
  </si>
  <si>
    <t>1438.00</t>
  </si>
  <si>
    <t>RMB</t>
  </si>
  <si>
    <t>0</t>
  </si>
  <si>
    <t>0.00</t>
  </si>
  <si>
    <t>汇趣住国内直连</t>
  </si>
  <si>
    <t>01.011247</t>
  </si>
  <si>
    <t>2022-10-24 11:24:48</t>
  </si>
  <si>
    <t>直连</t>
  </si>
  <si>
    <t>中国</t>
  </si>
  <si>
    <t>2759478</t>
  </si>
  <si>
    <t>138.00</t>
  </si>
  <si>
    <t>2022-10-25 21:44:12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</si>
</sst>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1438</v>
      </c>
      <c r="E2" t="str">
        <f>VLOOKUP(A2,HOP!A:L,12,0)</f>
        <v>1438.00</v>
      </c>
      <c r="F2" t="str">
        <f>VLOOKUP(A2,HOP!A:C,3,0)</f>
        <v>2756848</v>
      </c>
      <c r="G2">
        <f>D2-E2</f>
        <v>0</v>
      </c>
      <c r="H2" t="str">
        <f>$H$1&amp;F2</f>
        <v>，2756848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138</v>
      </c>
      <c r="E3" t="str">
        <f>VLOOKUP(A3,HOP!A:L,12,0)</f>
        <v>138.00</v>
      </c>
      <c r="F3" t="str">
        <f>VLOOKUP(A3,HOP!A:C,3,0)</f>
        <v>2759478</v>
      </c>
      <c r="G3">
        <f>D3-E3</f>
        <v>0</v>
      </c>
      <c r="H3" t="str">
        <f>$H$1&amp;F3</f>
        <v>，2759478</v>
      </c>
      <c r="I3" t="str">
        <f>VLOOKUP(A3,HOP!A:U,21,0)</f>
        <v>直连</v>
      </c>
    </row>
    <row r="5" spans="4:4">
      <c r="D5" s="3">
        <f>SUM(D2:D4)</f>
        <v>1576</v>
      </c>
    </row>
    <row r="6" ht="14.25" spans="4:4">
      <c r="D6" s="8" t="s">
        <v>22</v>
      </c>
    </row>
    <row r="10" spans="1:1">
      <c r="A10" t="s">
        <v>105</v>
      </c>
    </row>
    <row r="11" spans="1:1">
      <c r="A11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1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85</v>
      </c>
      <c r="B3" s="1" t="s">
        <v>89</v>
      </c>
      <c r="C3" s="1" t="s">
        <v>136</v>
      </c>
      <c r="D3" s="1" t="s">
        <v>87</v>
      </c>
      <c r="E3" s="1" t="s">
        <v>88</v>
      </c>
      <c r="F3" s="1" t="s">
        <v>89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2022-10-27T02:30:30Z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565E1AB0786A4E3CBCC30F2551E15806</vt:lpwstr>
  </property>
</Properties>
</file>