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<sst xmlns="http://schemas.openxmlformats.org/spreadsheetml/2006/main" count="290" uniqueCount="128">
  <si>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</si>
  <si>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</si>
  <si>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</si>
  <si>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</si>
  <si>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</si>
  <si>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</si>
  <si>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</si>
  <si>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</si>
  <si>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</si>
  <si>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</si>
  <si>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</si>
  <si>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</si>
  <si>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</si>
  <si>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</si>
  <si>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</si>
  <si>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</si>
  <si>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</si>
  <si>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</si>
  <si>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</si>
  <si>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</si>
  <si>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</si>
  <si>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</si>
  <si>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</si>
  <si>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</si>
  <si>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</si>
  <si>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21066999755	</t>
  </si>
  <si>
    <t>Ctrip</t>
  </si>
  <si>
    <t>正常</t>
  </si>
  <si>
    <t>[洛杉矶]洛杉矶国际机场索内斯塔酒店(Sonesta Los Angeles Airport LAX)(93873477)</t>
  </si>
  <si>
    <t>行政房(2张双人床)&lt;至多8间&gt;&lt;2人入住&gt;</t>
  </si>
  <si>
    <t>CNY</t>
  </si>
  <si>
    <t>Ahrens/Dennis Carl</t>
  </si>
  <si>
    <t>CA13744221027CNY</t>
  </si>
  <si>
    <t>未提现</t>
  </si>
  <si>
    <t>携程开票</t>
  </si>
  <si>
    <t xml:space="preserve">	</t>
  </si>
  <si>
    <t xml:space="preserve">31849SE296062	</t>
  </si>
  <si>
    <t xml:space="preserve">21219290750	</t>
  </si>
  <si>
    <t>[朔州]青皮树酒店(朔州慧源店)(92484847)</t>
  </si>
  <si>
    <t>商务大床房&lt;至多8间&gt;&lt;2人入住&gt;</t>
  </si>
  <si>
    <t>刘芳菊</t>
  </si>
  <si>
    <t xml:space="preserve">(GRT)79820578;	</t>
  </si>
  <si>
    <t>取消</t>
  </si>
  <si>
    <t xml:space="preserve">999221377015301	</t>
  </si>
  <si>
    <t>[null](80247873)</t>
  </si>
  <si>
    <t xml:space="preserve">999221414766652	</t>
  </si>
  <si>
    <t>[江阴]尚客优酒店(江阴敔山湾店)(83901276)</t>
  </si>
  <si>
    <t>特惠大床房(无窗)&lt;至多8间&gt;&lt;2人入住&gt;</t>
  </si>
  <si>
    <t>顾康</t>
  </si>
  <si>
    <t xml:space="preserve">(THK)YD04693221011074700901;	</t>
  </si>
  <si>
    <t xml:space="preserve">21420761575	</t>
  </si>
  <si>
    <t>[广州]广州百鸣纺园公寓酒店(76248543)</t>
  </si>
  <si>
    <t>园林塔景套房&lt;至多8间&gt;&lt;2人入住&gt;&lt;早餐&gt;</t>
  </si>
  <si>
    <t>李云珠</t>
  </si>
  <si>
    <t xml:space="preserve">172893	</t>
  </si>
  <si>
    <t xml:space="preserve">21422605078	</t>
  </si>
  <si>
    <t>[广州]广州米卢酒店(83900226)</t>
  </si>
  <si>
    <t>高级双床房&lt;至多8间&gt;&lt;2人入住&gt;</t>
  </si>
  <si>
    <t>许海平</t>
  </si>
  <si>
    <t xml:space="preserve">21425011310	</t>
  </si>
  <si>
    <t>[无锡]无锡新湖铂尔曼大酒店(81210095)</t>
  </si>
  <si>
    <t>高级双床房&lt;至多8间&gt;&lt;2人入住&gt;&lt;早餐&gt;</t>
  </si>
  <si>
    <t>王聪</t>
  </si>
  <si>
    <t xml:space="preserve">7545WJA546;XM	</t>
  </si>
  <si>
    <t xml:space="preserve">21425535566	</t>
  </si>
  <si>
    <t>[象州]尚客优酒店(象州石龙店)(92484233)</t>
  </si>
  <si>
    <t>特惠房(无窗)&lt;至多8间&gt;&lt;2人入住&gt;</t>
  </si>
  <si>
    <t>韦增艳</t>
  </si>
  <si>
    <t xml:space="preserve">2735571	</t>
  </si>
  <si>
    <t xml:space="preserve">(THK)YD04364221011231746802;	</t>
  </si>
  <si>
    <t>，</t>
  </si>
  <si>
    <t>21425011310此单多收714元待退回</t>
  </si>
  <si>
    <t xml:space="preserve"> 1728 CNY</t>
  </si>
  <si>
    <t>A221027091334481</t>
  </si>
  <si>
    <t>A2210270914003605</t>
  </si>
  <si>
    <t>总计：1728元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</si>
  <si>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</si>
  <si>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</si>
  <si>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</si>
  <si>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</si>
  <si>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</si>
  <si>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</si>
  <si>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</si>
  <si>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</si>
  <si>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</si>
  <si>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</si>
  <si>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</si>
  <si>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</si>
  <si>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</si>
  <si>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</si>
  <si>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</si>
  <si>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</si>
  <si>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</si>
  <si>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</si>
  <si>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</si>
  <si>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2022-10-11</t>
  </si>
  <si>
    <t>2734258</t>
  </si>
  <si>
    <t>尚客优酒店(江阴敔山湾店)</t>
  </si>
  <si>
    <t>2022-10-12</t>
  </si>
  <si>
    <t>退房日月结</t>
  </si>
  <si>
    <t>141.00</t>
  </si>
  <si>
    <t>RMB</t>
  </si>
  <si>
    <t>0</t>
  </si>
  <si>
    <t>0.00</t>
  </si>
  <si>
    <t>携程汇登国内直连</t>
  </si>
  <si>
    <t>01.011264</t>
  </si>
  <si>
    <t>2022-10-11 07:47:05</t>
  </si>
  <si>
    <t>否</t>
  </si>
  <si>
    <t>广州汇登信息科技有限公司</t>
  </si>
  <si>
    <t>直连</t>
  </si>
  <si>
    <t>中国</t>
  </si>
  <si>
    <t>2734896</t>
  </si>
  <si>
    <t>广州百鸣纺园公寓酒店</t>
  </si>
  <si>
    <t>570.00</t>
  </si>
  <si>
    <t>2022-10-11 16:16:27</t>
  </si>
  <si>
    <t>2735111</t>
  </si>
  <si>
    <t>广州米卢酒店</t>
  </si>
  <si>
    <t>189.00</t>
  </si>
  <si>
    <t>2022-10-11 18:55:17</t>
  </si>
  <si>
    <t>2735466</t>
  </si>
  <si>
    <t>无锡新湖铂尔曼大酒店</t>
  </si>
  <si>
    <t>714.00</t>
  </si>
  <si>
    <t>-714</t>
  </si>
  <si>
    <t>2022-10-11 22:12:26</t>
  </si>
  <si>
    <t>2735571</t>
  </si>
  <si>
    <t>尚客优酒店(象州石龙店)</t>
  </si>
  <si>
    <t>114.00</t>
  </si>
  <si>
    <t>2022-10-11 23:17:52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</si>
</sst>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44845</v>
      </c>
      <c r="G2" s="6">
        <v>44846</v>
      </c>
      <c r="H2" s="4">
        <v>1</v>
      </c>
      <c r="I2" s="4">
        <v>1</v>
      </c>
      <c r="J2" s="4">
        <v>1</v>
      </c>
      <c r="K2" s="4" t="s">
        <v>30</v>
      </c>
      <c r="L2" s="4">
        <v>897</v>
      </c>
      <c r="M2" s="4">
        <v>897</v>
      </c>
      <c r="N2" s="4" t="s">
        <v>31</v>
      </c>
      <c r="O2" s="4" t="s">
        <v>32</v>
      </c>
      <c r="P2" s="4" t="s">
        <v>33</v>
      </c>
      <c r="Q2" s="4">
        <v>0</v>
      </c>
      <c r="R2" s="7">
        <v>44823</v>
      </c>
      <c r="S2" s="6">
        <v>44861</v>
      </c>
      <c r="T2" s="4" t="s">
        <v>34</v>
      </c>
      <c r="U2" s="4">
        <v>897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44845</v>
      </c>
      <c r="G3" s="6">
        <v>44846</v>
      </c>
      <c r="H3" s="4">
        <v>1</v>
      </c>
      <c r="I3" s="4">
        <v>1</v>
      </c>
      <c r="J3" s="4">
        <v>1</v>
      </c>
      <c r="K3" s="4" t="s">
        <v>30</v>
      </c>
      <c r="L3" s="4">
        <v>144</v>
      </c>
      <c r="M3" s="4">
        <v>144</v>
      </c>
      <c r="N3" s="4" t="s">
        <v>40</v>
      </c>
      <c r="O3" s="4" t="s">
        <v>32</v>
      </c>
      <c r="P3" s="4" t="s">
        <v>33</v>
      </c>
      <c r="Q3" s="4">
        <v>0</v>
      </c>
      <c r="R3" s="7">
        <v>44832</v>
      </c>
      <c r="S3" s="6">
        <v>44861</v>
      </c>
      <c r="T3" s="4" t="s">
        <v>34</v>
      </c>
      <c r="U3" s="4">
        <v>144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44845</v>
      </c>
      <c r="G4" s="6">
        <v>44846</v>
      </c>
      <c r="H4" s="4">
        <v>1</v>
      </c>
      <c r="I4" s="4">
        <v>1</v>
      </c>
      <c r="J4" s="4">
        <v>1</v>
      </c>
      <c r="K4" s="4" t="s">
        <v>30</v>
      </c>
      <c r="L4" s="4">
        <v>-144</v>
      </c>
      <c r="M4" s="4">
        <v>-144</v>
      </c>
      <c r="N4" s="4" t="s">
        <v>40</v>
      </c>
      <c r="O4" s="4" t="s">
        <v>32</v>
      </c>
      <c r="P4" s="4" t="s">
        <v>33</v>
      </c>
      <c r="Q4" s="4">
        <v>0</v>
      </c>
      <c r="R4" s="7">
        <v>44832</v>
      </c>
      <c r="S4" s="6">
        <v>44861</v>
      </c>
      <c r="T4" s="4" t="s">
        <v>34</v>
      </c>
      <c r="U4" s="4">
        <v>-144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/>
      <c r="F5" s="6">
        <v>44844</v>
      </c>
      <c r="G5" s="6">
        <v>44846</v>
      </c>
      <c r="H5" s="4">
        <v>0</v>
      </c>
      <c r="I5" s="4">
        <v>2</v>
      </c>
      <c r="J5" s="4">
        <v>0</v>
      </c>
      <c r="K5" s="4" t="s">
        <v>30</v>
      </c>
      <c r="L5" s="4">
        <v>248</v>
      </c>
      <c r="M5" s="4">
        <v>248</v>
      </c>
      <c r="N5" s="4"/>
      <c r="O5" s="4" t="s">
        <v>32</v>
      </c>
      <c r="P5" s="4" t="s">
        <v>33</v>
      </c>
      <c r="Q5" s="4">
        <v>0</v>
      </c>
      <c r="R5" s="7">
        <v>44844</v>
      </c>
      <c r="S5" s="6">
        <v>44861</v>
      </c>
      <c r="T5" s="4" t="s">
        <v>34</v>
      </c>
      <c r="U5" s="4">
        <v>248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42</v>
      </c>
      <c r="D6" s="4" t="s">
        <v>44</v>
      </c>
      <c r="E6" s="4"/>
      <c r="F6" s="6">
        <v>44844</v>
      </c>
      <c r="G6" s="6">
        <v>44846</v>
      </c>
      <c r="H6" s="4">
        <v>0</v>
      </c>
      <c r="I6" s="4">
        <v>2</v>
      </c>
      <c r="J6" s="4">
        <v>0</v>
      </c>
      <c r="K6" s="4" t="s">
        <v>30</v>
      </c>
      <c r="L6" s="4">
        <v>-248</v>
      </c>
      <c r="M6" s="4">
        <v>-248</v>
      </c>
      <c r="N6" s="4"/>
      <c r="O6" s="4" t="s">
        <v>32</v>
      </c>
      <c r="P6" s="4" t="s">
        <v>33</v>
      </c>
      <c r="Q6" s="4">
        <v>0</v>
      </c>
      <c r="R6" s="7">
        <v>44844</v>
      </c>
      <c r="S6" s="6">
        <v>44861</v>
      </c>
      <c r="T6" s="4" t="s">
        <v>34</v>
      </c>
      <c r="U6" s="4">
        <v>-248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44845</v>
      </c>
      <c r="G7" s="6">
        <v>44846</v>
      </c>
      <c r="H7" s="4">
        <v>1</v>
      </c>
      <c r="I7" s="4">
        <v>1</v>
      </c>
      <c r="J7" s="4">
        <v>1</v>
      </c>
      <c r="K7" s="4" t="s">
        <v>30</v>
      </c>
      <c r="L7" s="4">
        <v>141</v>
      </c>
      <c r="M7" s="4">
        <v>141</v>
      </c>
      <c r="N7" s="4" t="s">
        <v>48</v>
      </c>
      <c r="O7" s="4" t="s">
        <v>32</v>
      </c>
      <c r="P7" s="4" t="s">
        <v>33</v>
      </c>
      <c r="Q7" s="4">
        <v>0</v>
      </c>
      <c r="R7" s="7">
        <v>44845</v>
      </c>
      <c r="S7" s="6">
        <v>44861</v>
      </c>
      <c r="T7" s="4" t="s">
        <v>34</v>
      </c>
      <c r="U7" s="4">
        <v>141</v>
      </c>
      <c r="V7" s="4">
        <v>0</v>
      </c>
      <c r="W7" s="4">
        <v>0</v>
      </c>
      <c r="X7" s="4" t="s">
        <v>35</v>
      </c>
      <c r="Y7" s="4" t="s">
        <v>49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44845</v>
      </c>
      <c r="G8" s="6">
        <v>44846</v>
      </c>
      <c r="H8" s="4">
        <v>1</v>
      </c>
      <c r="I8" s="4">
        <v>1</v>
      </c>
      <c r="J8" s="4">
        <v>1</v>
      </c>
      <c r="K8" s="4" t="s">
        <v>30</v>
      </c>
      <c r="L8" s="4">
        <v>570</v>
      </c>
      <c r="M8" s="4">
        <v>570</v>
      </c>
      <c r="N8" s="4" t="s">
        <v>53</v>
      </c>
      <c r="O8" s="4" t="s">
        <v>32</v>
      </c>
      <c r="P8" s="4" t="s">
        <v>33</v>
      </c>
      <c r="Q8" s="4">
        <v>0</v>
      </c>
      <c r="R8" s="7">
        <v>44845</v>
      </c>
      <c r="S8" s="6">
        <v>44861</v>
      </c>
      <c r="T8" s="4" t="s">
        <v>34</v>
      </c>
      <c r="U8" s="4">
        <v>570</v>
      </c>
      <c r="V8" s="4">
        <v>0</v>
      </c>
      <c r="W8" s="4">
        <v>0</v>
      </c>
      <c r="X8" s="4" t="s">
        <v>35</v>
      </c>
      <c r="Y8" s="4" t="s">
        <v>54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44845</v>
      </c>
      <c r="G9" s="6">
        <v>44846</v>
      </c>
      <c r="H9" s="4">
        <v>1</v>
      </c>
      <c r="I9" s="4">
        <v>1</v>
      </c>
      <c r="J9" s="4">
        <v>1</v>
      </c>
      <c r="K9" s="4" t="s">
        <v>30</v>
      </c>
      <c r="L9" s="4">
        <v>189</v>
      </c>
      <c r="M9" s="4">
        <v>189</v>
      </c>
      <c r="N9" s="4" t="s">
        <v>58</v>
      </c>
      <c r="O9" s="4" t="s">
        <v>32</v>
      </c>
      <c r="P9" s="4" t="s">
        <v>33</v>
      </c>
      <c r="Q9" s="4">
        <v>0</v>
      </c>
      <c r="R9" s="7">
        <v>44845</v>
      </c>
      <c r="S9" s="6">
        <v>44861</v>
      </c>
      <c r="T9" s="4" t="s">
        <v>34</v>
      </c>
      <c r="U9" s="4">
        <v>189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25</v>
      </c>
      <c r="B10" s="4" t="s">
        <v>26</v>
      </c>
      <c r="C10" s="4" t="s">
        <v>42</v>
      </c>
      <c r="D10" s="4" t="s">
        <v>28</v>
      </c>
      <c r="E10" s="4" t="s">
        <v>29</v>
      </c>
      <c r="F10" s="6">
        <v>44845</v>
      </c>
      <c r="G10" s="6">
        <v>44846</v>
      </c>
      <c r="H10" s="4">
        <v>1</v>
      </c>
      <c r="I10" s="4">
        <v>1</v>
      </c>
      <c r="J10" s="4">
        <v>1</v>
      </c>
      <c r="K10" s="4" t="s">
        <v>30</v>
      </c>
      <c r="L10" s="4">
        <v>-897</v>
      </c>
      <c r="M10" s="4">
        <v>-897</v>
      </c>
      <c r="N10" s="4" t="s">
        <v>31</v>
      </c>
      <c r="O10" s="4" t="s">
        <v>32</v>
      </c>
      <c r="P10" s="4" t="s">
        <v>33</v>
      </c>
      <c r="Q10" s="4">
        <v>0</v>
      </c>
      <c r="R10" s="7">
        <v>44823</v>
      </c>
      <c r="S10" s="6">
        <v>44861</v>
      </c>
      <c r="T10" s="4" t="s">
        <v>34</v>
      </c>
      <c r="U10" s="4">
        <v>-897</v>
      </c>
      <c r="V10" s="4">
        <v>0</v>
      </c>
      <c r="W10" s="4">
        <v>0</v>
      </c>
      <c r="X10" s="4" t="s">
        <v>35</v>
      </c>
      <c r="Y10" s="4" t="s">
        <v>36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44845</v>
      </c>
      <c r="G11" s="6">
        <v>44846</v>
      </c>
      <c r="H11" s="4">
        <v>1</v>
      </c>
      <c r="I11" s="4">
        <v>1</v>
      </c>
      <c r="J11" s="4">
        <v>1</v>
      </c>
      <c r="K11" s="4" t="s">
        <v>30</v>
      </c>
      <c r="L11" s="4">
        <v>714</v>
      </c>
      <c r="M11" s="4">
        <v>714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44845</v>
      </c>
      <c r="S11" s="6">
        <v>44861</v>
      </c>
      <c r="T11" s="4" t="s">
        <v>34</v>
      </c>
      <c r="U11" s="4">
        <v>714</v>
      </c>
      <c r="V11" s="4">
        <v>0</v>
      </c>
      <c r="W11" s="4">
        <v>0</v>
      </c>
      <c r="X11" s="4" t="s">
        <v>35</v>
      </c>
      <c r="Y11" s="4" t="s">
        <v>63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44845</v>
      </c>
      <c r="G12" s="6">
        <v>44846</v>
      </c>
      <c r="H12" s="4">
        <v>1</v>
      </c>
      <c r="I12" s="4">
        <v>1</v>
      </c>
      <c r="J12" s="4">
        <v>1</v>
      </c>
      <c r="K12" s="4" t="s">
        <v>30</v>
      </c>
      <c r="L12" s="4">
        <v>114</v>
      </c>
      <c r="M12" s="4">
        <v>114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44845</v>
      </c>
      <c r="S12" s="6">
        <v>44861</v>
      </c>
      <c r="T12" s="4" t="s">
        <v>34</v>
      </c>
      <c r="U12" s="4">
        <v>114</v>
      </c>
      <c r="V12" s="4">
        <v>0</v>
      </c>
      <c r="W12" s="4">
        <v>0</v>
      </c>
      <c r="X12" s="4" t="s">
        <v>68</v>
      </c>
      <c r="Y12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6" sqref="A16:C18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hidden="1" spans="1:9">
      <c r="A2" s="5">
        <v>21066999755</v>
      </c>
      <c r="B2" s="6">
        <v>44845</v>
      </c>
      <c r="C2" s="6">
        <v>44846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21219290750</v>
      </c>
      <c r="B3" s="6">
        <v>44845</v>
      </c>
      <c r="C3" s="6">
        <v>44846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9" si="0">D3-E3</f>
        <v>#N/A</v>
      </c>
      <c r="H3" s="4" t="e">
        <f t="shared" ref="H3:H9" si="1">$H$1&amp;F3</f>
        <v>#N/A</v>
      </c>
      <c r="I3" s="4" t="e">
        <f>VLOOKUP(A3,HOP!A:U,21,0)</f>
        <v>#N/A</v>
      </c>
    </row>
    <row r="4" s="4" customFormat="1" hidden="1" spans="1:9">
      <c r="A4" s="5">
        <v>999221377015301</v>
      </c>
      <c r="B4" s="6">
        <v>44844</v>
      </c>
      <c r="C4" s="6">
        <v>44846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999221414766652</v>
      </c>
      <c r="B5" s="6">
        <v>44845</v>
      </c>
      <c r="C5" s="6">
        <v>44846</v>
      </c>
      <c r="D5" s="4">
        <v>141</v>
      </c>
      <c r="E5" s="4" t="str">
        <f>VLOOKUP(A5,HOP!A:L,12,0)</f>
        <v>141.00</v>
      </c>
      <c r="F5" s="4" t="str">
        <f>VLOOKUP(A5,HOP!A:C,3,0)</f>
        <v>2734258</v>
      </c>
      <c r="G5" s="4">
        <f t="shared" si="0"/>
        <v>0</v>
      </c>
      <c r="H5" s="4" t="str">
        <f t="shared" si="1"/>
        <v>，2734258</v>
      </c>
      <c r="I5" s="4" t="str">
        <f>VLOOKUP(A5,HOP!A:U,21,0)</f>
        <v>直连</v>
      </c>
    </row>
    <row r="6" s="4" customFormat="1" spans="1:9">
      <c r="A6" s="5">
        <v>21420761575</v>
      </c>
      <c r="B6" s="6">
        <v>44845</v>
      </c>
      <c r="C6" s="6">
        <v>44846</v>
      </c>
      <c r="D6" s="4">
        <v>570</v>
      </c>
      <c r="E6" s="4" t="str">
        <f>VLOOKUP(A6,HOP!A:L,12,0)</f>
        <v>570.00</v>
      </c>
      <c r="F6" s="4" t="str">
        <f>VLOOKUP(A6,HOP!A:C,3,0)</f>
        <v>2734896</v>
      </c>
      <c r="G6" s="4">
        <f t="shared" si="0"/>
        <v>0</v>
      </c>
      <c r="H6" s="4" t="str">
        <f t="shared" si="1"/>
        <v>，2734896</v>
      </c>
      <c r="I6" s="4" t="str">
        <f>VLOOKUP(A6,HOP!A:U,21,0)</f>
        <v>直连</v>
      </c>
    </row>
    <row r="7" s="4" customFormat="1" spans="1:9">
      <c r="A7" s="5">
        <v>21422605078</v>
      </c>
      <c r="B7" s="6">
        <v>44845</v>
      </c>
      <c r="C7" s="6">
        <v>44846</v>
      </c>
      <c r="D7" s="4">
        <v>189</v>
      </c>
      <c r="E7" s="4" t="str">
        <f>VLOOKUP(A7,HOP!A:L,12,0)</f>
        <v>189.00</v>
      </c>
      <c r="F7" s="4" t="str">
        <f>VLOOKUP(A7,HOP!A:C,3,0)</f>
        <v>2735111</v>
      </c>
      <c r="G7" s="4">
        <f t="shared" si="0"/>
        <v>0</v>
      </c>
      <c r="H7" s="4" t="str">
        <f t="shared" si="1"/>
        <v>，2735111</v>
      </c>
      <c r="I7" s="4" t="str">
        <f>VLOOKUP(A7,HOP!A:U,21,0)</f>
        <v>直连</v>
      </c>
    </row>
    <row r="8" s="4" customFormat="1" spans="1:10">
      <c r="A8" s="5">
        <v>21425011310</v>
      </c>
      <c r="B8" s="6">
        <v>44845</v>
      </c>
      <c r="C8" s="6">
        <v>44846</v>
      </c>
      <c r="D8" s="4">
        <v>714</v>
      </c>
      <c r="E8" s="4" t="str">
        <f>VLOOKUP(A8,HOP!A:L,12,0)</f>
        <v>0.00</v>
      </c>
      <c r="F8" s="4" t="str">
        <f>VLOOKUP(A8,HOP!A:C,3,0)</f>
        <v>2735466</v>
      </c>
      <c r="G8" s="4">
        <f t="shared" si="0"/>
        <v>714</v>
      </c>
      <c r="H8" s="4" t="str">
        <f t="shared" si="1"/>
        <v>，2735466</v>
      </c>
      <c r="I8" s="4" t="str">
        <f>VLOOKUP(A8,HOP!A:U,21,0)</f>
        <v>直连</v>
      </c>
      <c r="J8" s="4" t="s">
        <v>71</v>
      </c>
    </row>
    <row r="9" s="4" customFormat="1" spans="1:9">
      <c r="A9" s="5">
        <v>21425535566</v>
      </c>
      <c r="B9" s="6">
        <v>44845</v>
      </c>
      <c r="C9" s="6">
        <v>44846</v>
      </c>
      <c r="D9" s="4">
        <v>114</v>
      </c>
      <c r="E9" s="4" t="str">
        <f>VLOOKUP(A9,HOP!A:L,12,0)</f>
        <v>114.00</v>
      </c>
      <c r="F9" s="4" t="str">
        <f>VLOOKUP(A9,HOP!A:C,3,0)</f>
        <v>2735571</v>
      </c>
      <c r="G9" s="4">
        <f t="shared" si="0"/>
        <v>0</v>
      </c>
      <c r="H9" s="4" t="str">
        <f t="shared" si="1"/>
        <v>，2735571</v>
      </c>
      <c r="I9" s="4" t="str">
        <f>VLOOKUP(A9,HOP!A:U,21,0)</f>
        <v>直连</v>
      </c>
    </row>
    <row r="11" spans="4:4">
      <c r="D11" s="4">
        <f>SUM(D2:D10)</f>
        <v>1728</v>
      </c>
    </row>
    <row r="12" spans="4:4">
      <c r="D12" s="4" t="s">
        <v>72</v>
      </c>
    </row>
    <row r="16" spans="1:3">
      <c r="A16" s="4" t="s">
        <v>73</v>
      </c>
      <c r="C16" s="4">
        <v>1014</v>
      </c>
    </row>
    <row r="17" spans="1:3">
      <c r="A17" s="4" t="s">
        <v>74</v>
      </c>
      <c r="C17" s="4">
        <v>714</v>
      </c>
    </row>
    <row r="18" spans="1:3">
      <c r="A18" s="4" t="s">
        <v>75</v>
      </c>
      <c r="C18" s="4">
        <f>SUBTOTAL(9,C16:C17)</f>
        <v>1728</v>
      </c>
    </row>
  </sheetData>
  <autoFilter ref="A1:X9">
    <filterColumn colId="3">
      <filters>
        <filter val="570"/>
        <filter val="141"/>
        <filter val="114"/>
        <filter val="714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999221414766652</v>
      </c>
      <c r="B2" s="1" t="s">
        <v>95</v>
      </c>
      <c r="C2" s="1" t="s">
        <v>96</v>
      </c>
      <c r="D2" s="1" t="s">
        <v>97</v>
      </c>
      <c r="E2" s="1" t="s">
        <v>48</v>
      </c>
      <c r="F2" s="1" t="s">
        <v>95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100</v>
      </c>
      <c r="L2" s="1" t="s">
        <v>100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  <row r="3" s="1" customFormat="1" spans="1:22">
      <c r="A3" s="3">
        <v>21420761575</v>
      </c>
      <c r="B3" s="1" t="s">
        <v>95</v>
      </c>
      <c r="C3" s="1" t="s">
        <v>111</v>
      </c>
      <c r="D3" s="1" t="s">
        <v>112</v>
      </c>
      <c r="E3" s="1" t="s">
        <v>53</v>
      </c>
      <c r="F3" s="1" t="s">
        <v>95</v>
      </c>
      <c r="G3" s="1" t="s">
        <v>98</v>
      </c>
      <c r="H3" s="1" t="s">
        <v>99</v>
      </c>
      <c r="I3" s="1" t="s">
        <v>113</v>
      </c>
      <c r="J3" s="1" t="s">
        <v>101</v>
      </c>
      <c r="K3" s="1" t="s">
        <v>113</v>
      </c>
      <c r="L3" s="1" t="s">
        <v>113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114</v>
      </c>
      <c r="S3" s="1" t="s">
        <v>107</v>
      </c>
      <c r="T3" s="1" t="s">
        <v>108</v>
      </c>
      <c r="U3" s="1" t="s">
        <v>109</v>
      </c>
      <c r="V3" s="1" t="s">
        <v>110</v>
      </c>
    </row>
    <row r="4" s="1" customFormat="1" spans="1:22">
      <c r="A4" s="3">
        <v>21422605078</v>
      </c>
      <c r="B4" s="1" t="s">
        <v>95</v>
      </c>
      <c r="C4" s="1" t="s">
        <v>115</v>
      </c>
      <c r="D4" s="1" t="s">
        <v>116</v>
      </c>
      <c r="E4" s="1" t="s">
        <v>58</v>
      </c>
      <c r="F4" s="1" t="s">
        <v>95</v>
      </c>
      <c r="G4" s="1" t="s">
        <v>98</v>
      </c>
      <c r="H4" s="1" t="s">
        <v>99</v>
      </c>
      <c r="I4" s="1" t="s">
        <v>117</v>
      </c>
      <c r="J4" s="1" t="s">
        <v>101</v>
      </c>
      <c r="K4" s="1" t="s">
        <v>117</v>
      </c>
      <c r="L4" s="1" t="s">
        <v>117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118</v>
      </c>
      <c r="S4" s="1" t="s">
        <v>107</v>
      </c>
      <c r="T4" s="1" t="s">
        <v>108</v>
      </c>
      <c r="U4" s="1" t="s">
        <v>109</v>
      </c>
      <c r="V4" s="1" t="s">
        <v>110</v>
      </c>
    </row>
    <row r="5" s="1" customFormat="1" spans="1:22">
      <c r="A5" s="3">
        <v>21425011310</v>
      </c>
      <c r="B5" s="1" t="s">
        <v>95</v>
      </c>
      <c r="C5" s="1" t="s">
        <v>119</v>
      </c>
      <c r="D5" s="1" t="s">
        <v>120</v>
      </c>
      <c r="E5" s="1" t="s">
        <v>62</v>
      </c>
      <c r="F5" s="1" t="s">
        <v>95</v>
      </c>
      <c r="G5" s="1" t="s">
        <v>98</v>
      </c>
      <c r="H5" s="1" t="s">
        <v>99</v>
      </c>
      <c r="I5" s="1" t="s">
        <v>121</v>
      </c>
      <c r="J5" s="1" t="s">
        <v>101</v>
      </c>
      <c r="K5" s="1" t="s">
        <v>121</v>
      </c>
      <c r="L5" s="1" t="s">
        <v>103</v>
      </c>
      <c r="M5" s="1" t="s">
        <v>122</v>
      </c>
      <c r="N5" s="1" t="s">
        <v>122</v>
      </c>
      <c r="O5" s="1" t="s">
        <v>103</v>
      </c>
      <c r="P5" s="1" t="s">
        <v>104</v>
      </c>
      <c r="Q5" s="1" t="s">
        <v>105</v>
      </c>
      <c r="R5" s="1" t="s">
        <v>123</v>
      </c>
      <c r="S5" s="1" t="s">
        <v>107</v>
      </c>
      <c r="T5" s="1" t="s">
        <v>108</v>
      </c>
      <c r="U5" s="1" t="s">
        <v>109</v>
      </c>
      <c r="V5" s="1" t="s">
        <v>110</v>
      </c>
    </row>
    <row r="6" s="1" customFormat="1" spans="1:22">
      <c r="A6" s="3">
        <v>21425535566</v>
      </c>
      <c r="B6" s="1" t="s">
        <v>95</v>
      </c>
      <c r="C6" s="1" t="s">
        <v>124</v>
      </c>
      <c r="D6" s="1" t="s">
        <v>125</v>
      </c>
      <c r="E6" s="1" t="s">
        <v>67</v>
      </c>
      <c r="F6" s="1" t="s">
        <v>95</v>
      </c>
      <c r="G6" s="1" t="s">
        <v>98</v>
      </c>
      <c r="H6" s="1" t="s">
        <v>99</v>
      </c>
      <c r="I6" s="1" t="s">
        <v>126</v>
      </c>
      <c r="J6" s="1" t="s">
        <v>101</v>
      </c>
      <c r="K6" s="1" t="s">
        <v>126</v>
      </c>
      <c r="L6" s="1" t="s">
        <v>126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127</v>
      </c>
      <c r="S6" s="1" t="s">
        <v>107</v>
      </c>
      <c r="T6" s="1" t="s">
        <v>108</v>
      </c>
      <c r="U6" s="1" t="s">
        <v>109</v>
      </c>
      <c r="V6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2022-10-27T01:07:02Z</dcterms:created>
  <dcterms:modified xsi:type="dcterms:W3CDTF">2022-10-27T01:12:52Z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825AD43ACCC345C3A02F7BD7DFF410B0</vt:lpwstr>
  </property>
  <property fmtid="{D5CDD505-2E9C-101B-9397-08002B2CF9AE}" pid="3" name="KSOProductBuildVer">
    <vt:lpwstr>2052-11.1.0.12598</vt:lpwstr>
  </property>
</Properties>
</file>