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<sst xmlns="http://schemas.openxmlformats.org/spreadsheetml/2006/main" count="136" uniqueCount="95">
  <si>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</si>
  <si>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</si>
  <si>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</si>
  <si>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</si>
  <si>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</si>
  <si>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</si>
  <si>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</si>
  <si>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</si>
  <si>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</si>
  <si>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</si>
  <si>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</si>
  <si>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</si>
  <si>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</si>
  <si>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</si>
  <si>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</si>
  <si>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</si>
  <si>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</si>
  <si>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</si>
  <si>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</si>
  <si>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</si>
  <si>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</si>
  <si>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</si>
  <si>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</si>
  <si>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</si>
  <si>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</si>
  <si>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999221427927515	</t>
  </si>
  <si>
    <t>Ctrip</t>
  </si>
  <si>
    <t>正常</t>
  </si>
  <si>
    <t>[丰顺]韩山硒湖酒店(63298981)</t>
  </si>
  <si>
    <t>静夜闲大床房&lt;超值特惠&gt;&lt;双人入住&gt;&lt;日历房套餐高价值&gt;&lt;双早&gt;&lt;新酒店礼盒&gt;</t>
  </si>
  <si>
    <t>CNY</t>
  </si>
  <si>
    <t>樊淑华</t>
  </si>
  <si>
    <t>CA363221028CNY</t>
  </si>
  <si>
    <t>未提现</t>
  </si>
  <si>
    <t>携程开票</t>
  </si>
  <si>
    <t xml:space="preserve">2735920	</t>
  </si>
  <si>
    <t xml:space="preserve">	</t>
  </si>
  <si>
    <t xml:space="preserve">999221430064574	</t>
  </si>
  <si>
    <t>[梅州]梅州麓湖山酒店(67856423)</t>
  </si>
  <si>
    <t>豪华大床房&lt;双人入住&gt;&lt;升级特惠&gt;&lt;双早&gt;&lt;新高价值日历房套餐&gt;&lt;新酒店礼盒&gt;</t>
  </si>
  <si>
    <t>曾庆兰</t>
  </si>
  <si>
    <t xml:space="preserve">1652989	</t>
  </si>
  <si>
    <t xml:space="preserve">21434372972	</t>
  </si>
  <si>
    <t>[沈阳]沈阳盛捷和平服务公寓(67322014)</t>
  </si>
  <si>
    <t>一房豪华套房&lt;双人入住&gt;&lt;内宾&gt;&lt;预付&gt;&lt;无早&gt;</t>
  </si>
  <si>
    <t>张金龙</t>
  </si>
  <si>
    <t xml:space="preserve">2736782	</t>
  </si>
  <si>
    <t xml:space="preserve">51220SE004880	</t>
  </si>
  <si>
    <t>，</t>
  </si>
  <si>
    <t>202210121351180021</t>
  </si>
  <si>
    <t>A221028092334481</t>
  </si>
  <si>
    <t>A221028092402481</t>
  </si>
  <si>
    <t xml:space="preserve">房集：i221028092145 </t>
  </si>
  <si>
    <t>CNY / HKD 当前参考汇率: 1.081349646</t>
  </si>
  <si>
    <t>总计： 1325.26 CNY/
1433.07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</si>
  <si>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</si>
  <si>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</si>
  <si>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</si>
  <si>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</si>
  <si>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</si>
  <si>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</si>
  <si>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</si>
  <si>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</si>
  <si>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</si>
  <si>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</si>
  <si>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</si>
  <si>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</si>
  <si>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</si>
  <si>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</si>
  <si>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</si>
  <si>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</si>
  <si>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</si>
  <si>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</si>
  <si>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</si>
  <si>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2022-10-12</t>
  </si>
  <si>
    <t>2736782</t>
  </si>
  <si>
    <t>沈阳盛捷和平服务公寓</t>
  </si>
  <si>
    <t>2022-10-13</t>
  </si>
  <si>
    <t>退房日周结</t>
  </si>
  <si>
    <t>333.30</t>
  </si>
  <si>
    <t>RMB</t>
  </si>
  <si>
    <t>0</t>
  </si>
  <si>
    <t>0.00</t>
  </si>
  <si>
    <t>携程国内直连(DD)</t>
  </si>
  <si>
    <t>01.011249</t>
  </si>
  <si>
    <t>2022-10-12 20:29:06</t>
  </si>
  <si>
    <t>否</t>
  </si>
  <si>
    <t>汇智国际旅游发展有限公司</t>
  </si>
  <si>
    <t>直连</t>
  </si>
  <si>
    <t>中国</t>
  </si>
  <si>
    <t>2735920</t>
  </si>
  <si>
    <t>韩山历史文化生态区</t>
  </si>
  <si>
    <t>640.56</t>
  </si>
  <si>
    <t>2022-10-12 09:42:07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</si>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</sst>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657225</xdr:colOff>
      <xdr:row>52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915650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44846</v>
      </c>
      <c r="G2" s="6">
        <v>44847</v>
      </c>
      <c r="H2" s="4">
        <v>1</v>
      </c>
      <c r="I2" s="4">
        <v>1</v>
      </c>
      <c r="J2" s="4">
        <v>1</v>
      </c>
      <c r="K2" s="4" t="s">
        <v>30</v>
      </c>
      <c r="L2" s="4">
        <v>640.56</v>
      </c>
      <c r="M2" s="4">
        <v>640.56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44846</v>
      </c>
      <c r="S2" s="6">
        <v>44862</v>
      </c>
      <c r="T2" s="4" t="s">
        <v>34</v>
      </c>
      <c r="U2" s="4">
        <v>640.56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44846</v>
      </c>
      <c r="G3" s="6">
        <v>44847</v>
      </c>
      <c r="H3" s="4">
        <v>1</v>
      </c>
      <c r="I3" s="4">
        <v>1</v>
      </c>
      <c r="J3" s="4">
        <v>1</v>
      </c>
      <c r="K3" s="4" t="s">
        <v>30</v>
      </c>
      <c r="L3" s="4">
        <v>351.4</v>
      </c>
      <c r="M3" s="4">
        <v>351.4</v>
      </c>
      <c r="N3" s="4" t="s">
        <v>40</v>
      </c>
      <c r="O3" s="4" t="s">
        <v>32</v>
      </c>
      <c r="P3" s="4" t="s">
        <v>33</v>
      </c>
      <c r="Q3" s="4">
        <v>0</v>
      </c>
      <c r="R3" s="7">
        <v>44846</v>
      </c>
      <c r="S3" s="6">
        <v>44862</v>
      </c>
      <c r="T3" s="4" t="s">
        <v>34</v>
      </c>
      <c r="U3" s="4">
        <v>351.4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44846</v>
      </c>
      <c r="G4" s="6">
        <v>44847</v>
      </c>
      <c r="H4" s="4">
        <v>1</v>
      </c>
      <c r="I4" s="4">
        <v>1</v>
      </c>
      <c r="J4" s="4">
        <v>1</v>
      </c>
      <c r="K4" s="4" t="s">
        <v>30</v>
      </c>
      <c r="L4" s="4">
        <v>333.3</v>
      </c>
      <c r="M4" s="4">
        <v>333.3</v>
      </c>
      <c r="N4" s="4" t="s">
        <v>45</v>
      </c>
      <c r="O4" s="4" t="s">
        <v>32</v>
      </c>
      <c r="P4" s="4" t="s">
        <v>33</v>
      </c>
      <c r="Q4" s="4">
        <v>0</v>
      </c>
      <c r="R4" s="7">
        <v>44846</v>
      </c>
      <c r="S4" s="6">
        <v>44862</v>
      </c>
      <c r="T4" s="4" t="s">
        <v>34</v>
      </c>
      <c r="U4" s="4">
        <v>333.3</v>
      </c>
      <c r="V4" s="4">
        <v>0</v>
      </c>
      <c r="W4" s="4">
        <v>0</v>
      </c>
      <c r="X4" s="4" t="s">
        <v>46</v>
      </c>
      <c r="Y4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1" sqref="A11:E15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999221427927515</v>
      </c>
      <c r="B2" s="6">
        <v>44846</v>
      </c>
      <c r="C2" s="6">
        <v>44847</v>
      </c>
      <c r="D2" s="4">
        <v>640.56</v>
      </c>
      <c r="E2" s="4" t="str">
        <f>VLOOKUP(A2,HOP!A:L,12,0)</f>
        <v>640.56</v>
      </c>
      <c r="F2" s="4" t="str">
        <f>VLOOKUP(A2,HOP!A:C,3,0)</f>
        <v>2735920</v>
      </c>
      <c r="G2" s="4">
        <f>D2-E2</f>
        <v>0</v>
      </c>
      <c r="H2" s="4" t="str">
        <f>$H$1&amp;F2</f>
        <v>，2735920</v>
      </c>
      <c r="I2" s="4" t="str">
        <f>VLOOKUP(A2,HOP!A:U,21,0)</f>
        <v>直采</v>
      </c>
    </row>
    <row r="3" s="4" customFormat="1" spans="1:10">
      <c r="A3" s="5">
        <v>999221430064574</v>
      </c>
      <c r="B3" s="6">
        <v>44846</v>
      </c>
      <c r="C3" s="6">
        <v>44847</v>
      </c>
      <c r="D3" s="4">
        <v>351.4</v>
      </c>
      <c r="E3" s="4">
        <v>351.4</v>
      </c>
      <c r="F3" s="8" t="s">
        <v>49</v>
      </c>
      <c r="G3" s="4">
        <f>D3-E3</f>
        <v>0</v>
      </c>
      <c r="H3" s="4" t="str">
        <f>$H$1&amp;F3</f>
        <v>，202210121351180021</v>
      </c>
      <c r="I3" s="4" t="e">
        <f>VLOOKUP(A3,HOP!A:U,21,0)</f>
        <v>#N/A</v>
      </c>
      <c r="J3" s="4">
        <v>10.12</v>
      </c>
    </row>
    <row r="4" s="4" customFormat="1" spans="1:9">
      <c r="A4" s="5">
        <v>21434372972</v>
      </c>
      <c r="B4" s="6">
        <v>44846</v>
      </c>
      <c r="C4" s="6">
        <v>44847</v>
      </c>
      <c r="D4" s="4">
        <v>333.3</v>
      </c>
      <c r="E4" s="4" t="str">
        <f>VLOOKUP(A4,HOP!A:L,12,0)</f>
        <v>333.30</v>
      </c>
      <c r="F4" s="4" t="str">
        <f>VLOOKUP(A4,HOP!A:C,3,0)</f>
        <v>2736782</v>
      </c>
      <c r="G4" s="4">
        <f>D4-E4</f>
        <v>0</v>
      </c>
      <c r="H4" s="4" t="str">
        <f>$H$1&amp;F4</f>
        <v>，2736782</v>
      </c>
      <c r="I4" s="4" t="str">
        <f>VLOOKUP(A4,HOP!A:U,21,0)</f>
        <v>直连</v>
      </c>
    </row>
    <row r="6" spans="4:4">
      <c r="D6" s="4">
        <f>SUM(D2:D5)</f>
        <v>1325.26</v>
      </c>
    </row>
    <row r="11" spans="1:5">
      <c r="A11" s="4" t="s">
        <v>50</v>
      </c>
      <c r="D11" s="4">
        <v>640.56</v>
      </c>
      <c r="E11" s="4">
        <v>692.67</v>
      </c>
    </row>
    <row r="12" spans="1:5">
      <c r="A12" s="4" t="s">
        <v>51</v>
      </c>
      <c r="D12" s="4">
        <v>333.3</v>
      </c>
      <c r="E12" s="4">
        <v>360.41</v>
      </c>
    </row>
    <row r="13" spans="1:5">
      <c r="A13" s="4" t="s">
        <v>52</v>
      </c>
      <c r="D13" s="4">
        <v>351.4</v>
      </c>
      <c r="E13" s="4">
        <v>379.99</v>
      </c>
    </row>
    <row r="14" spans="1:5">
      <c r="A14" s="4" t="s">
        <v>53</v>
      </c>
      <c r="D14" s="4">
        <f>SUM(D11:D13)</f>
        <v>1325.26</v>
      </c>
      <c r="E14" s="4">
        <f>SUM(E11:E13)</f>
        <v>1433.07</v>
      </c>
    </row>
    <row r="15" spans="1:1">
      <c r="A15" s="4" t="s">
        <v>54</v>
      </c>
    </row>
  </sheetData>
  <autoFilter ref="A1:XFD6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21434372972</v>
      </c>
      <c r="B2" s="1" t="s">
        <v>74</v>
      </c>
      <c r="C2" s="1" t="s">
        <v>75</v>
      </c>
      <c r="D2" s="1" t="s">
        <v>76</v>
      </c>
      <c r="E2" s="1" t="s">
        <v>45</v>
      </c>
      <c r="F2" s="1" t="s">
        <v>74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999221427927515</v>
      </c>
      <c r="B3" s="1" t="s">
        <v>74</v>
      </c>
      <c r="C3" s="1" t="s">
        <v>90</v>
      </c>
      <c r="D3" s="1" t="s">
        <v>91</v>
      </c>
      <c r="E3" s="1" t="s">
        <v>31</v>
      </c>
      <c r="F3" s="1" t="s">
        <v>74</v>
      </c>
      <c r="G3" s="1" t="s">
        <v>77</v>
      </c>
      <c r="H3" s="1" t="s">
        <v>78</v>
      </c>
      <c r="I3" s="1" t="s">
        <v>92</v>
      </c>
      <c r="J3" s="1" t="s">
        <v>80</v>
      </c>
      <c r="K3" s="1" t="s">
        <v>92</v>
      </c>
      <c r="L3" s="1" t="s">
        <v>92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93</v>
      </c>
      <c r="S3" s="1" t="s">
        <v>86</v>
      </c>
      <c r="T3" s="1" t="s">
        <v>87</v>
      </c>
      <c r="U3" s="1" t="s">
        <v>94</v>
      </c>
      <c r="V3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2022-10-28T01:13:53Z</dcterms:created>
  <dcterms:modified xsi:type="dcterms:W3CDTF">2022-10-28T01:22:32Z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1186A154ECD94CFFA1C3C44297F512E6</vt:lpwstr>
  </property>
  <property fmtid="{D5CDD505-2E9C-101B-9397-08002B2CF9AE}" pid="3" name="KSOProductBuildVer">
    <vt:lpwstr>2052-11.1.0.12598</vt:lpwstr>
  </property>
</Properties>
</file>