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<sst xmlns="http://schemas.openxmlformats.org/spreadsheetml/2006/main" count="154" uniqueCount="96">
  <si>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</si>
  <si>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</si>
  <si>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</si>
  <si>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</si>
  <si>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</si>
  <si>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</si>
  <si>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</si>
  <si>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</si>
  <si>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</si>
  <si>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</si>
  <si>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</si>
  <si>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</si>
  <si>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</si>
  <si>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</si>
  <si>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</si>
  <si>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</si>
  <si>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</si>
  <si>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</si>
  <si>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</si>
  <si>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</si>
  <si>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</si>
  <si>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</si>
  <si>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</si>
  <si>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</si>
  <si>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</si>
  <si>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21423116262	</t>
  </si>
  <si>
    <t>Ctrip</t>
  </si>
  <si>
    <t>正常</t>
  </si>
  <si>
    <t>[香港]香港俪凯酒店(Le Prabelle Hotel)(93874871)</t>
  </si>
  <si>
    <t>豪華房 (大床)&lt;至多8间&gt;&lt;2人入住&gt;</t>
  </si>
  <si>
    <t>CNY</t>
  </si>
  <si>
    <t>peng/haojun</t>
  </si>
  <si>
    <t>CA13744221028CNY</t>
  </si>
  <si>
    <t>未提现</t>
  </si>
  <si>
    <t>携程开票</t>
  </si>
  <si>
    <t xml:space="preserve">	</t>
  </si>
  <si>
    <t xml:space="preserve">21425070539	</t>
  </si>
  <si>
    <t>[高雄]高雄窝饭店(Wo Hotel)(80941601)</t>
  </si>
  <si>
    <t>标准双床房&lt;至多8间&gt;&lt;2人入住&gt;&lt;早餐&gt;</t>
  </si>
  <si>
    <t>UEZU/TATSUNORI</t>
  </si>
  <si>
    <t xml:space="preserve">2735471	</t>
  </si>
  <si>
    <t xml:space="preserve">21433051838	</t>
  </si>
  <si>
    <t>[合肥]格林豪泰酒店(合肥三联学院安大馨苑校区地铁站店)(82341237)</t>
  </si>
  <si>
    <t>大床房&lt;至多8间&gt;&lt;2人入住&gt;</t>
  </si>
  <si>
    <t>任宏涛</t>
  </si>
  <si>
    <t xml:space="preserve">(GRT)80141453;	</t>
  </si>
  <si>
    <t>，</t>
  </si>
  <si>
    <t>1141 CNY</t>
  </si>
  <si>
    <t>A221028093820481</t>
  </si>
  <si>
    <t>总计：1141元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</si>
  <si>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</si>
  <si>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</si>
  <si>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</si>
  <si>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</si>
  <si>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</si>
  <si>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</si>
  <si>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</si>
  <si>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</si>
  <si>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</si>
  <si>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</si>
  <si>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</si>
  <si>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</si>
  <si>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</si>
  <si>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</si>
  <si>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</si>
  <si>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</si>
  <si>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</si>
  <si>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</si>
  <si>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</si>
  <si>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2022-10-12</t>
  </si>
  <si>
    <t>2736606</t>
  </si>
  <si>
    <t>格林豪泰酒店(合肥三联学院安大馨苑校区地铁站店)</t>
  </si>
  <si>
    <t>2022-10-13</t>
  </si>
  <si>
    <t>退房日月结</t>
  </si>
  <si>
    <t>145.00</t>
  </si>
  <si>
    <t>RMB</t>
  </si>
  <si>
    <t>0</t>
  </si>
  <si>
    <t>0.00</t>
  </si>
  <si>
    <t>携程汇登国内直连</t>
  </si>
  <si>
    <t>01.011264</t>
  </si>
  <si>
    <t>2022-10-12 18:22:27</t>
  </si>
  <si>
    <t>否</t>
  </si>
  <si>
    <t>广州汇登信息科技有限公司</t>
  </si>
  <si>
    <t>直连</t>
  </si>
  <si>
    <t>中国</t>
  </si>
  <si>
    <t>2022-10-11</t>
  </si>
  <si>
    <t>2735471</t>
  </si>
  <si>
    <t>高雄窝饭店</t>
  </si>
  <si>
    <t>UEZU TATSUNORI</t>
  </si>
  <si>
    <t>432.00</t>
  </si>
  <si>
    <t>2022-10-11 22:18:49</t>
  </si>
  <si>
    <t>2735200</t>
  </si>
  <si>
    <t>香港俪凯酒店</t>
  </si>
  <si>
    <t>peng haojun</t>
  </si>
  <si>
    <t>564.00</t>
  </si>
  <si>
    <t>2022-10-11 19:43:49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</si>
</sst>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44846</v>
      </c>
      <c r="G2" s="6">
        <v>44847</v>
      </c>
      <c r="H2" s="4">
        <v>1</v>
      </c>
      <c r="I2" s="4">
        <v>1</v>
      </c>
      <c r="J2" s="4">
        <v>1</v>
      </c>
      <c r="K2" s="4" t="s">
        <v>30</v>
      </c>
      <c r="L2" s="4">
        <v>564</v>
      </c>
      <c r="M2" s="4">
        <v>564</v>
      </c>
      <c r="N2" s="4" t="s">
        <v>31</v>
      </c>
      <c r="O2" s="4" t="s">
        <v>32</v>
      </c>
      <c r="P2" s="4" t="s">
        <v>33</v>
      </c>
      <c r="Q2" s="4">
        <v>0</v>
      </c>
      <c r="R2" s="7">
        <v>44845</v>
      </c>
      <c r="S2" s="6">
        <v>44862</v>
      </c>
      <c r="T2" s="4" t="s">
        <v>34</v>
      </c>
      <c r="U2" s="4">
        <v>564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44846</v>
      </c>
      <c r="G3" s="6">
        <v>44847</v>
      </c>
      <c r="H3" s="4">
        <v>1</v>
      </c>
      <c r="I3" s="4">
        <v>1</v>
      </c>
      <c r="J3" s="4">
        <v>1</v>
      </c>
      <c r="K3" s="4" t="s">
        <v>30</v>
      </c>
      <c r="L3" s="4">
        <v>432</v>
      </c>
      <c r="M3" s="4">
        <v>432</v>
      </c>
      <c r="N3" s="4" t="s">
        <v>39</v>
      </c>
      <c r="O3" s="4" t="s">
        <v>32</v>
      </c>
      <c r="P3" s="4" t="s">
        <v>33</v>
      </c>
      <c r="Q3" s="4">
        <v>0</v>
      </c>
      <c r="R3" s="7">
        <v>44845</v>
      </c>
      <c r="S3" s="6">
        <v>44862</v>
      </c>
      <c r="T3" s="4" t="s">
        <v>34</v>
      </c>
      <c r="U3" s="4">
        <v>432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44846</v>
      </c>
      <c r="G4" s="6">
        <v>44847</v>
      </c>
      <c r="H4" s="4">
        <v>1</v>
      </c>
      <c r="I4" s="4">
        <v>1</v>
      </c>
      <c r="J4" s="4">
        <v>1</v>
      </c>
      <c r="K4" s="4" t="s">
        <v>30</v>
      </c>
      <c r="L4" s="4">
        <v>145</v>
      </c>
      <c r="M4" s="4">
        <v>145</v>
      </c>
      <c r="N4" s="4" t="s">
        <v>44</v>
      </c>
      <c r="O4" s="4" t="s">
        <v>32</v>
      </c>
      <c r="P4" s="4" t="s">
        <v>33</v>
      </c>
      <c r="Q4" s="4">
        <v>0</v>
      </c>
      <c r="R4" s="7">
        <v>44846</v>
      </c>
      <c r="S4" s="6">
        <v>44862</v>
      </c>
      <c r="T4" s="4" t="s">
        <v>34</v>
      </c>
      <c r="U4" s="4">
        <v>145</v>
      </c>
      <c r="V4" s="4">
        <v>0</v>
      </c>
      <c r="W4" s="4">
        <v>0</v>
      </c>
      <c r="X4" s="4" t="s">
        <v>35</v>
      </c>
      <c r="Y4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5">
        <v>21423116262</v>
      </c>
      <c r="B2" s="6">
        <v>44846</v>
      </c>
      <c r="C2" s="6">
        <v>44847</v>
      </c>
      <c r="D2" s="4">
        <v>564</v>
      </c>
      <c r="E2" s="4" t="str">
        <f>VLOOKUP(A2,HOP!A:L,12,0)</f>
        <v>564.00</v>
      </c>
      <c r="F2" s="4" t="str">
        <f>VLOOKUP(A2,HOP!A:C,3,0)</f>
        <v>2735200</v>
      </c>
      <c r="G2" s="4">
        <f>D2-E2</f>
        <v>0</v>
      </c>
      <c r="H2" s="4" t="str">
        <f>$H$1&amp;F2</f>
        <v>，2735200</v>
      </c>
      <c r="I2" s="4" t="str">
        <f>VLOOKUP(A2,HOP!A:U,21,0)</f>
        <v>直连</v>
      </c>
    </row>
    <row r="3" s="4" customFormat="1" spans="1:9">
      <c r="A3" s="5">
        <v>21425070539</v>
      </c>
      <c r="B3" s="6">
        <v>44846</v>
      </c>
      <c r="C3" s="6">
        <v>44847</v>
      </c>
      <c r="D3" s="4">
        <v>432</v>
      </c>
      <c r="E3" s="4" t="str">
        <f>VLOOKUP(A3,HOP!A:L,12,0)</f>
        <v>432.00</v>
      </c>
      <c r="F3" s="4" t="str">
        <f>VLOOKUP(A3,HOP!A:C,3,0)</f>
        <v>2735471</v>
      </c>
      <c r="G3" s="4">
        <f>D3-E3</f>
        <v>0</v>
      </c>
      <c r="H3" s="4" t="str">
        <f>$H$1&amp;F3</f>
        <v>，2735471</v>
      </c>
      <c r="I3" s="4" t="str">
        <f>VLOOKUP(A3,HOP!A:U,21,0)</f>
        <v>直连</v>
      </c>
    </row>
    <row r="4" s="4" customFormat="1" spans="1:9">
      <c r="A4" s="5">
        <v>21433051838</v>
      </c>
      <c r="B4" s="6">
        <v>44846</v>
      </c>
      <c r="C4" s="6">
        <v>44847</v>
      </c>
      <c r="D4" s="4">
        <v>145</v>
      </c>
      <c r="E4" s="4" t="str">
        <f>VLOOKUP(A4,HOP!A:L,12,0)</f>
        <v>145.00</v>
      </c>
      <c r="F4" s="4" t="str">
        <f>VLOOKUP(A4,HOP!A:C,3,0)</f>
        <v>2736606</v>
      </c>
      <c r="G4" s="4">
        <f>D4-E4</f>
        <v>0</v>
      </c>
      <c r="H4" s="4" t="str">
        <f>$H$1&amp;F4</f>
        <v>，2736606</v>
      </c>
      <c r="I4" s="4" t="str">
        <f>VLOOKUP(A4,HOP!A:U,21,0)</f>
        <v>直连</v>
      </c>
    </row>
    <row r="6" spans="4:4">
      <c r="D6" s="4">
        <f>SUM(D2:D5)</f>
        <v>1141</v>
      </c>
    </row>
    <row r="7" spans="4:4">
      <c r="D7" s="4" t="s">
        <v>47</v>
      </c>
    </row>
    <row r="12" spans="1:1">
      <c r="A12" s="4" t="s">
        <v>48</v>
      </c>
    </row>
    <row r="13" spans="1:1">
      <c r="A13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21433051838</v>
      </c>
      <c r="B2" s="1" t="s">
        <v>69</v>
      </c>
      <c r="C2" s="1" t="s">
        <v>70</v>
      </c>
      <c r="D2" s="1" t="s">
        <v>71</v>
      </c>
      <c r="E2" s="1" t="s">
        <v>44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21425070539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69</v>
      </c>
      <c r="G3" s="1" t="s">
        <v>72</v>
      </c>
      <c r="H3" s="1" t="s">
        <v>73</v>
      </c>
      <c r="I3" s="1" t="s">
        <v>89</v>
      </c>
      <c r="J3" s="1" t="s">
        <v>75</v>
      </c>
      <c r="K3" s="1" t="s">
        <v>89</v>
      </c>
      <c r="L3" s="1" t="s">
        <v>89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90</v>
      </c>
      <c r="S3" s="1" t="s">
        <v>81</v>
      </c>
      <c r="T3" s="1" t="s">
        <v>82</v>
      </c>
      <c r="U3" s="1" t="s">
        <v>83</v>
      </c>
      <c r="V3" s="1" t="s">
        <v>84</v>
      </c>
    </row>
    <row r="4" s="1" customFormat="1" spans="1:22">
      <c r="A4" s="3">
        <v>21423116262</v>
      </c>
      <c r="B4" s="1" t="s">
        <v>85</v>
      </c>
      <c r="C4" s="1" t="s">
        <v>91</v>
      </c>
      <c r="D4" s="1" t="s">
        <v>92</v>
      </c>
      <c r="E4" s="1" t="s">
        <v>93</v>
      </c>
      <c r="F4" s="1" t="s">
        <v>69</v>
      </c>
      <c r="G4" s="1" t="s">
        <v>72</v>
      </c>
      <c r="H4" s="1" t="s">
        <v>73</v>
      </c>
      <c r="I4" s="1" t="s">
        <v>94</v>
      </c>
      <c r="J4" s="1" t="s">
        <v>75</v>
      </c>
      <c r="K4" s="1" t="s">
        <v>94</v>
      </c>
      <c r="L4" s="1" t="s">
        <v>94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95</v>
      </c>
      <c r="S4" s="1" t="s">
        <v>81</v>
      </c>
      <c r="T4" s="1" t="s">
        <v>82</v>
      </c>
      <c r="U4" s="1" t="s">
        <v>83</v>
      </c>
      <c r="V4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2022-10-28T01:23:02Z</dcterms:created>
  <dcterms:modified xsi:type="dcterms:W3CDTF">2022-10-28T01:36:18Z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65886989C64748DA952FE10DC0489234</vt:lpwstr>
  </property>
  <property fmtid="{D5CDD505-2E9C-101B-9397-08002B2CF9AE}" pid="3" name="KSOProductBuildVer">
    <vt:lpwstr>2052-11.1.0.12598</vt:lpwstr>
  </property>
</Properties>
</file>