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<sst xmlns="http://schemas.openxmlformats.org/spreadsheetml/2006/main" count="299" uniqueCount="157">
  <si>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</si>
  <si>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</si>
  <si>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</si>
  <si>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</si>
  <si>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</si>
  <si>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</si>
  <si>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</si>
  <si>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</si>
  <si>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</si>
  <si>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</si>
  <si>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</si>
  <si>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</si>
  <si>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</si>
  <si>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</si>
  <si>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</si>
  <si>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</si>
  <si>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</si>
  <si>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</si>
  <si>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</si>
  <si>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</si>
  <si>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</si>
  <si>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</si>
  <si>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</si>
  <si>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</si>
  <si>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</si>
  <si>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18099053774	</t>
  </si>
  <si>
    <t>Ctrip</t>
  </si>
  <si>
    <t>正常</t>
  </si>
  <si>
    <t>[普吉岛]普吉岛悦榕庄(SHA Extra Plus)(Banyan Tree Phuket (SHA Extra Plus))(44800417)</t>
  </si>
  <si>
    <t>榕树泳池别墅&lt;2人入住&gt;&lt;不退款&gt;</t>
  </si>
  <si>
    <t>USD</t>
  </si>
  <si>
    <t>Soh/Jay</t>
  </si>
  <si>
    <t>CA5326221028USD</t>
  </si>
  <si>
    <t>未提现</t>
  </si>
  <si>
    <t>携程开票</t>
  </si>
  <si>
    <t xml:space="preserve">2587358	</t>
  </si>
  <si>
    <t xml:space="preserve">	</t>
  </si>
  <si>
    <t xml:space="preserve">18149258027	</t>
  </si>
  <si>
    <t>[马六甲]海湾酒店(Bayview Hotel Melaka)(37221439)</t>
  </si>
  <si>
    <t>高级客房&lt;2人入住&gt;&lt;不退款&gt;</t>
  </si>
  <si>
    <t>Azira/Nisha</t>
  </si>
  <si>
    <t xml:space="preserve">10094043	</t>
  </si>
  <si>
    <t>取消</t>
  </si>
  <si>
    <t xml:space="preserve">21264281559	</t>
  </si>
  <si>
    <t>[班达楠榜]阿斯顿楠榜城市酒店(ASTON Lampung City Hotel)(40740696)</t>
  </si>
  <si>
    <t>高级房&lt;2人入住&gt;&lt;不退款&gt;</t>
  </si>
  <si>
    <t>MAAT/NARIMAH</t>
  </si>
  <si>
    <t xml:space="preserve">2720627	</t>
  </si>
  <si>
    <t xml:space="preserve">21495258355	</t>
  </si>
  <si>
    <t>[檀香山]太平洋海滩酒店(Alohilani Resort Waikiki Beach)(37200143)</t>
  </si>
  <si>
    <t>客房, 1 张特大床, 部分海景&lt;2人入住&gt;&lt;不退款&gt;</t>
  </si>
  <si>
    <t>Tang/Lauren,Paz/Brian</t>
  </si>
  <si>
    <t xml:space="preserve">2749713	</t>
  </si>
  <si>
    <t xml:space="preserve">21504862498	</t>
  </si>
  <si>
    <t>[普吉岛]卡塔碧阳德度假酒店(SHA Extra Plus)(Beyond Resort Kata(SHA Extra Plus))(42919082)</t>
  </si>
  <si>
    <t>豪华房&lt;2人入住&gt;&lt;不退款&gt;</t>
  </si>
  <si>
    <t>ESKINA /ANNA</t>
  </si>
  <si>
    <t xml:space="preserve">2752377	</t>
  </si>
  <si>
    <t xml:space="preserve">acknowledged	</t>
  </si>
  <si>
    <t xml:space="preserve">21507198846	</t>
  </si>
  <si>
    <t>[瓜拉龙运]登嘉楼丹绒佳拉月之影度假村- 全球奢华精品酒店(Tanjong Jara Resort - Small Luxury Hotels of the World)(44793446)</t>
  </si>
  <si>
    <t>邦布房&lt;2人入住&gt;&lt;不退款&gt;</t>
  </si>
  <si>
    <t>abdul rahim/mohd asyran</t>
  </si>
  <si>
    <t xml:space="preserve">2753008	</t>
  </si>
  <si>
    <t xml:space="preserve">164504513	</t>
  </si>
  <si>
    <t xml:space="preserve">21557002220	</t>
  </si>
  <si>
    <t>[普吉岛]普吉岛纳卡酒店(SHA Extra Plus)(The Naka Phuket(SHA Extra Plus))(40718834)</t>
  </si>
  <si>
    <t>一卧泳池别墅&lt;2人入住&gt;&lt;不退款&gt;</t>
  </si>
  <si>
    <t>Tang/In ga,Liu/Jiang</t>
  </si>
  <si>
    <t xml:space="preserve">2755550	</t>
  </si>
  <si>
    <t xml:space="preserve">173374	</t>
  </si>
  <si>
    <t>，</t>
  </si>
  <si>
    <t>A221028102050481</t>
  </si>
  <si>
    <t>A221028102149481</t>
  </si>
  <si>
    <t>USD / HKD 当前参考汇率: 7.84816</t>
  </si>
  <si>
    <t>总计： 1574 USD/
12353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</si>
  <si>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</si>
  <si>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</si>
  <si>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</si>
  <si>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</si>
  <si>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</si>
  <si>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</si>
  <si>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</si>
  <si>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</si>
  <si>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</si>
  <si>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</si>
  <si>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</si>
  <si>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</si>
  <si>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</si>
  <si>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</si>
  <si>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</si>
  <si>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</si>
  <si>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</si>
  <si>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</si>
  <si>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</si>
  <si>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2022-10-23</t>
  </si>
  <si>
    <t>2755550</t>
  </si>
  <si>
    <t>普吉岛纳卡酒店</t>
  </si>
  <si>
    <t>Tang In ga,Liu Jiang</t>
  </si>
  <si>
    <t>2022-10-25</t>
  </si>
  <si>
    <t>退房日周结</t>
  </si>
  <si>
    <t>3507.55</t>
  </si>
  <si>
    <t>484.00</t>
  </si>
  <si>
    <t>0</t>
  </si>
  <si>
    <t>0.00</t>
  </si>
  <si>
    <t>携程盛景国际直连</t>
  </si>
  <si>
    <t>01.010677</t>
  </si>
  <si>
    <t>2022-10-23 13:26:42</t>
  </si>
  <si>
    <t>否</t>
  </si>
  <si>
    <t>汇智国际旅游发展有限公司</t>
  </si>
  <si>
    <t>直采</t>
  </si>
  <si>
    <t>泰国</t>
  </si>
  <si>
    <t>2022-10-21</t>
  </si>
  <si>
    <t>2753008</t>
  </si>
  <si>
    <t>月之影度假村</t>
  </si>
  <si>
    <t>abdul rahim mohd asyran</t>
  </si>
  <si>
    <t>2022-10-24</t>
  </si>
  <si>
    <t>1084.88</t>
  </si>
  <si>
    <t>150.00</t>
  </si>
  <si>
    <t>2022-10-22 16:46:08</t>
  </si>
  <si>
    <t>马来西亚</t>
  </si>
  <si>
    <t>2752377</t>
  </si>
  <si>
    <t>卡塔碧阳德度假酒店(SHA Plus+)</t>
  </si>
  <si>
    <t>ESKINA ANNA</t>
  </si>
  <si>
    <t>2022-10-22</t>
  </si>
  <si>
    <t>1475.43</t>
  </si>
  <si>
    <t>204.00</t>
  </si>
  <si>
    <t>2022-10-21 16:54:53</t>
  </si>
  <si>
    <t>2022-10-20</t>
  </si>
  <si>
    <t>2749713</t>
  </si>
  <si>
    <t>阿洛希拉尼威基基海滩度假村</t>
  </si>
  <si>
    <t>Tang Lauren,Paz Brian</t>
  </si>
  <si>
    <t>3724.19</t>
  </si>
  <si>
    <t>514.00</t>
  </si>
  <si>
    <t>2022-10-20 11:11:36</t>
  </si>
  <si>
    <t>直连</t>
  </si>
  <si>
    <t>美国</t>
  </si>
  <si>
    <t>2022-10-02</t>
  </si>
  <si>
    <t>2720627</t>
  </si>
  <si>
    <t>阿斯顿楠榜城市酒店</t>
  </si>
  <si>
    <t>MAAT NARIMAH</t>
  </si>
  <si>
    <t>599.48</t>
  </si>
  <si>
    <t>84.00</t>
  </si>
  <si>
    <t>2022-10-02 11:13:59</t>
  </si>
  <si>
    <t>印度尼西亚</t>
  </si>
  <si>
    <t>2022-06-18</t>
  </si>
  <si>
    <t>2595540</t>
  </si>
  <si>
    <t>海湾酒店</t>
  </si>
  <si>
    <t>Azira Nisha</t>
  </si>
  <si>
    <t>929.06</t>
  </si>
  <si>
    <t>138.00</t>
  </si>
  <si>
    <t>2022-06-18 16:26:56</t>
  </si>
  <si>
    <t>2022-06-12</t>
  </si>
  <si>
    <t>2587358</t>
  </si>
  <si>
    <t>普吉岛悦榕庄(SHA Plus+)</t>
  </si>
  <si>
    <t>Soh Jay</t>
  </si>
  <si>
    <t>2022-06-12 10:14:45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</si>
</sst>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38100</xdr:colOff>
      <xdr:row>54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63930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44857</v>
      </c>
      <c r="G2" s="6">
        <v>44859</v>
      </c>
      <c r="H2" s="4">
        <v>1</v>
      </c>
      <c r="I2" s="4">
        <v>2</v>
      </c>
      <c r="J2" s="4">
        <v>2</v>
      </c>
      <c r="K2" s="4" t="s">
        <v>30</v>
      </c>
      <c r="L2" s="4">
        <v>360</v>
      </c>
      <c r="M2" s="4">
        <v>360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44724</v>
      </c>
      <c r="S2" s="6">
        <v>44862</v>
      </c>
      <c r="T2" s="4" t="s">
        <v>34</v>
      </c>
      <c r="U2" s="4">
        <v>360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44857</v>
      </c>
      <c r="G3" s="6">
        <v>44859</v>
      </c>
      <c r="H3" s="4">
        <v>3</v>
      </c>
      <c r="I3" s="4">
        <v>2</v>
      </c>
      <c r="J3" s="4">
        <v>6</v>
      </c>
      <c r="K3" s="4" t="s">
        <v>30</v>
      </c>
      <c r="L3" s="4">
        <v>138</v>
      </c>
      <c r="M3" s="4">
        <v>138</v>
      </c>
      <c r="N3" s="4" t="s">
        <v>40</v>
      </c>
      <c r="O3" s="4" t="s">
        <v>32</v>
      </c>
      <c r="P3" s="4" t="s">
        <v>33</v>
      </c>
      <c r="Q3" s="4">
        <v>0</v>
      </c>
      <c r="R3" s="7">
        <v>44730</v>
      </c>
      <c r="S3" s="6">
        <v>44862</v>
      </c>
      <c r="T3" s="4" t="s">
        <v>34</v>
      </c>
      <c r="U3" s="4">
        <v>138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44857</v>
      </c>
      <c r="G4" s="6">
        <v>44859</v>
      </c>
      <c r="H4" s="4">
        <v>1</v>
      </c>
      <c r="I4" s="4">
        <v>2</v>
      </c>
      <c r="J4" s="4">
        <v>2</v>
      </c>
      <c r="K4" s="4" t="s">
        <v>30</v>
      </c>
      <c r="L4" s="4">
        <v>-360</v>
      </c>
      <c r="M4" s="4">
        <v>-360</v>
      </c>
      <c r="N4" s="4" t="s">
        <v>31</v>
      </c>
      <c r="O4" s="4" t="s">
        <v>32</v>
      </c>
      <c r="P4" s="4" t="s">
        <v>33</v>
      </c>
      <c r="Q4" s="4">
        <v>0</v>
      </c>
      <c r="R4" s="7">
        <v>44724</v>
      </c>
      <c r="S4" s="6">
        <v>44862</v>
      </c>
      <c r="T4" s="4" t="s">
        <v>34</v>
      </c>
      <c r="U4" s="4">
        <v>-360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44856</v>
      </c>
      <c r="G5" s="6">
        <v>44859</v>
      </c>
      <c r="H5" s="4">
        <v>1</v>
      </c>
      <c r="I5" s="4">
        <v>3</v>
      </c>
      <c r="J5" s="4">
        <v>3</v>
      </c>
      <c r="K5" s="4" t="s">
        <v>30</v>
      </c>
      <c r="L5" s="4">
        <v>84</v>
      </c>
      <c r="M5" s="4">
        <v>84</v>
      </c>
      <c r="N5" s="4" t="s">
        <v>46</v>
      </c>
      <c r="O5" s="4" t="s">
        <v>32</v>
      </c>
      <c r="P5" s="4" t="s">
        <v>33</v>
      </c>
      <c r="Q5" s="4">
        <v>0</v>
      </c>
      <c r="R5" s="7">
        <v>44836</v>
      </c>
      <c r="S5" s="6">
        <v>44862</v>
      </c>
      <c r="T5" s="4" t="s">
        <v>34</v>
      </c>
      <c r="U5" s="4">
        <v>84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44857</v>
      </c>
      <c r="G6" s="6">
        <v>44859</v>
      </c>
      <c r="H6" s="4">
        <v>1</v>
      </c>
      <c r="I6" s="4">
        <v>2</v>
      </c>
      <c r="J6" s="4">
        <v>2</v>
      </c>
      <c r="K6" s="4" t="s">
        <v>30</v>
      </c>
      <c r="L6" s="4">
        <v>514</v>
      </c>
      <c r="M6" s="4">
        <v>514</v>
      </c>
      <c r="N6" s="4" t="s">
        <v>51</v>
      </c>
      <c r="O6" s="4" t="s">
        <v>32</v>
      </c>
      <c r="P6" s="4" t="s">
        <v>33</v>
      </c>
      <c r="Q6" s="4">
        <v>0</v>
      </c>
      <c r="R6" s="7">
        <v>44854</v>
      </c>
      <c r="S6" s="6">
        <v>44862</v>
      </c>
      <c r="T6" s="4" t="s">
        <v>34</v>
      </c>
      <c r="U6" s="4">
        <v>514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44856</v>
      </c>
      <c r="G7" s="6">
        <v>44859</v>
      </c>
      <c r="H7" s="4">
        <v>1</v>
      </c>
      <c r="I7" s="4">
        <v>3</v>
      </c>
      <c r="J7" s="4">
        <v>3</v>
      </c>
      <c r="K7" s="4" t="s">
        <v>30</v>
      </c>
      <c r="L7" s="4">
        <v>204</v>
      </c>
      <c r="M7" s="4">
        <v>204</v>
      </c>
      <c r="N7" s="4" t="s">
        <v>56</v>
      </c>
      <c r="O7" s="4" t="s">
        <v>32</v>
      </c>
      <c r="P7" s="4" t="s">
        <v>33</v>
      </c>
      <c r="Q7" s="4">
        <v>0</v>
      </c>
      <c r="R7" s="7">
        <v>44855</v>
      </c>
      <c r="S7" s="6">
        <v>44862</v>
      </c>
      <c r="T7" s="4" t="s">
        <v>34</v>
      </c>
      <c r="U7" s="4">
        <v>204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44858</v>
      </c>
      <c r="G8" s="6">
        <v>44859</v>
      </c>
      <c r="H8" s="4">
        <v>1</v>
      </c>
      <c r="I8" s="4">
        <v>1</v>
      </c>
      <c r="J8" s="4">
        <v>1</v>
      </c>
      <c r="K8" s="4" t="s">
        <v>30</v>
      </c>
      <c r="L8" s="4">
        <v>150</v>
      </c>
      <c r="M8" s="4">
        <v>150</v>
      </c>
      <c r="N8" s="4" t="s">
        <v>62</v>
      </c>
      <c r="O8" s="4" t="s">
        <v>32</v>
      </c>
      <c r="P8" s="4" t="s">
        <v>33</v>
      </c>
      <c r="Q8" s="4">
        <v>0</v>
      </c>
      <c r="R8" s="7">
        <v>44855</v>
      </c>
      <c r="S8" s="6">
        <v>44862</v>
      </c>
      <c r="T8" s="4" t="s">
        <v>34</v>
      </c>
      <c r="U8" s="4">
        <v>150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44857</v>
      </c>
      <c r="G9" s="6">
        <v>44859</v>
      </c>
      <c r="H9" s="4">
        <v>1</v>
      </c>
      <c r="I9" s="4">
        <v>2</v>
      </c>
      <c r="J9" s="4">
        <v>2</v>
      </c>
      <c r="K9" s="4" t="s">
        <v>30</v>
      </c>
      <c r="L9" s="4">
        <v>484</v>
      </c>
      <c r="M9" s="4">
        <v>484</v>
      </c>
      <c r="N9" s="4" t="s">
        <v>68</v>
      </c>
      <c r="O9" s="4" t="s">
        <v>32</v>
      </c>
      <c r="P9" s="4" t="s">
        <v>33</v>
      </c>
      <c r="Q9" s="4">
        <v>0</v>
      </c>
      <c r="R9" s="7">
        <v>44857</v>
      </c>
      <c r="S9" s="6">
        <v>44862</v>
      </c>
      <c r="T9" s="4" t="s">
        <v>34</v>
      </c>
      <c r="U9" s="4">
        <v>484</v>
      </c>
      <c r="V9" s="4">
        <v>0</v>
      </c>
      <c r="W9" s="4">
        <v>0</v>
      </c>
      <c r="X9" s="4" t="s">
        <v>69</v>
      </c>
      <c r="Y9" s="4" t="s">
        <v>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5" sqref="A15:E18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hidden="1" spans="1:9">
      <c r="A2" s="5">
        <v>18099053774</v>
      </c>
      <c r="B2" s="6">
        <v>44857</v>
      </c>
      <c r="C2" s="6">
        <v>44859</v>
      </c>
      <c r="D2" s="4">
        <v>0</v>
      </c>
      <c r="E2" s="4" t="str">
        <f>VLOOKUP(A2,HOP!A:L,12,0)</f>
        <v>0.00</v>
      </c>
      <c r="F2" s="4" t="str">
        <f>VLOOKUP(A2,HOP!A:C,3,0)</f>
        <v>2587358</v>
      </c>
      <c r="G2" s="4">
        <f>D2-E2</f>
        <v>0</v>
      </c>
      <c r="H2" s="4" t="str">
        <f>$H$1&amp;F2</f>
        <v>，2587358</v>
      </c>
      <c r="I2" s="4" t="str">
        <f>VLOOKUP(A2,HOP!A:U,21,0)</f>
        <v>直连</v>
      </c>
    </row>
    <row r="3" s="4" customFormat="1" spans="1:9">
      <c r="A3" s="5">
        <v>18149258027</v>
      </c>
      <c r="B3" s="6">
        <v>44857</v>
      </c>
      <c r="C3" s="6">
        <v>44859</v>
      </c>
      <c r="D3" s="4">
        <v>138</v>
      </c>
      <c r="E3" s="4" t="str">
        <f>VLOOKUP(A3,HOP!A:L,12,0)</f>
        <v>138.00</v>
      </c>
      <c r="F3" s="4" t="str">
        <f>VLOOKUP(A3,HOP!A:C,3,0)</f>
        <v>2595540</v>
      </c>
      <c r="G3" s="4">
        <f t="shared" ref="G3:G8" si="0">D3-E3</f>
        <v>0</v>
      </c>
      <c r="H3" s="4" t="str">
        <f t="shared" ref="H3:H8" si="1">$H$1&amp;F3</f>
        <v>，2595540</v>
      </c>
      <c r="I3" s="4" t="str">
        <f>VLOOKUP(A3,HOP!A:U,21,0)</f>
        <v>直连</v>
      </c>
    </row>
    <row r="4" s="4" customFormat="1" spans="1:9">
      <c r="A4" s="5">
        <v>21264281559</v>
      </c>
      <c r="B4" s="6">
        <v>44856</v>
      </c>
      <c r="C4" s="6">
        <v>44859</v>
      </c>
      <c r="D4" s="4">
        <v>84</v>
      </c>
      <c r="E4" s="4" t="str">
        <f>VLOOKUP(A4,HOP!A:L,12,0)</f>
        <v>84.00</v>
      </c>
      <c r="F4" s="4" t="str">
        <f>VLOOKUP(A4,HOP!A:C,3,0)</f>
        <v>2720627</v>
      </c>
      <c r="G4" s="4">
        <f t="shared" si="0"/>
        <v>0</v>
      </c>
      <c r="H4" s="4" t="str">
        <f t="shared" si="1"/>
        <v>，2720627</v>
      </c>
      <c r="I4" s="4" t="str">
        <f>VLOOKUP(A4,HOP!A:U,21,0)</f>
        <v>直连</v>
      </c>
    </row>
    <row r="5" s="4" customFormat="1" spans="1:9">
      <c r="A5" s="5">
        <v>21495258355</v>
      </c>
      <c r="B5" s="6">
        <v>44857</v>
      </c>
      <c r="C5" s="6">
        <v>44859</v>
      </c>
      <c r="D5" s="4">
        <v>514</v>
      </c>
      <c r="E5" s="4" t="str">
        <f>VLOOKUP(A5,HOP!A:L,12,0)</f>
        <v>514.00</v>
      </c>
      <c r="F5" s="4" t="str">
        <f>VLOOKUP(A5,HOP!A:C,3,0)</f>
        <v>2749713</v>
      </c>
      <c r="G5" s="4">
        <f t="shared" si="0"/>
        <v>0</v>
      </c>
      <c r="H5" s="4" t="str">
        <f t="shared" si="1"/>
        <v>，2749713</v>
      </c>
      <c r="I5" s="4" t="str">
        <f>VLOOKUP(A5,HOP!A:U,21,0)</f>
        <v>直连</v>
      </c>
    </row>
    <row r="6" s="4" customFormat="1" spans="1:9">
      <c r="A6" s="5">
        <v>21504862498</v>
      </c>
      <c r="B6" s="6">
        <v>44856</v>
      </c>
      <c r="C6" s="6">
        <v>44859</v>
      </c>
      <c r="D6" s="4">
        <v>204</v>
      </c>
      <c r="E6" s="4" t="str">
        <f>VLOOKUP(A6,HOP!A:L,12,0)</f>
        <v>204.00</v>
      </c>
      <c r="F6" s="4" t="str">
        <f>VLOOKUP(A6,HOP!A:C,3,0)</f>
        <v>2752377</v>
      </c>
      <c r="G6" s="4">
        <f t="shared" si="0"/>
        <v>0</v>
      </c>
      <c r="H6" s="4" t="str">
        <f t="shared" si="1"/>
        <v>，2752377</v>
      </c>
      <c r="I6" s="4" t="str">
        <f>VLOOKUP(A6,HOP!A:U,21,0)</f>
        <v>直采</v>
      </c>
    </row>
    <row r="7" s="4" customFormat="1" spans="1:9">
      <c r="A7" s="5">
        <v>21507198846</v>
      </c>
      <c r="B7" s="6">
        <v>44858</v>
      </c>
      <c r="C7" s="6">
        <v>44859</v>
      </c>
      <c r="D7" s="4">
        <v>150</v>
      </c>
      <c r="E7" s="4" t="str">
        <f>VLOOKUP(A7,HOP!A:L,12,0)</f>
        <v>150.00</v>
      </c>
      <c r="F7" s="4" t="str">
        <f>VLOOKUP(A7,HOP!A:C,3,0)</f>
        <v>2753008</v>
      </c>
      <c r="G7" s="4">
        <f t="shared" si="0"/>
        <v>0</v>
      </c>
      <c r="H7" s="4" t="str">
        <f t="shared" si="1"/>
        <v>，2753008</v>
      </c>
      <c r="I7" s="4" t="str">
        <f>VLOOKUP(A7,HOP!A:U,21,0)</f>
        <v>直采</v>
      </c>
    </row>
    <row r="8" s="4" customFormat="1" spans="1:9">
      <c r="A8" s="5">
        <v>21557002220</v>
      </c>
      <c r="B8" s="6">
        <v>44857</v>
      </c>
      <c r="C8" s="6">
        <v>44859</v>
      </c>
      <c r="D8" s="4">
        <v>484</v>
      </c>
      <c r="E8" s="4" t="str">
        <f>VLOOKUP(A8,HOP!A:L,12,0)</f>
        <v>484.00</v>
      </c>
      <c r="F8" s="4" t="str">
        <f>VLOOKUP(A8,HOP!A:C,3,0)</f>
        <v>2755550</v>
      </c>
      <c r="G8" s="4">
        <f t="shared" si="0"/>
        <v>0</v>
      </c>
      <c r="H8" s="4" t="str">
        <f t="shared" si="1"/>
        <v>，2755550</v>
      </c>
      <c r="I8" s="4" t="str">
        <f>VLOOKUP(A8,HOP!A:U,21,0)</f>
        <v>直采</v>
      </c>
    </row>
    <row r="10" spans="4:4">
      <c r="D10" s="4">
        <f>SUM(D2:D9)</f>
        <v>1574</v>
      </c>
    </row>
    <row r="15" spans="1:5">
      <c r="A15" s="4" t="s">
        <v>72</v>
      </c>
      <c r="D15" s="4">
        <v>838</v>
      </c>
      <c r="E15" s="4">
        <v>6576.76</v>
      </c>
    </row>
    <row r="16" spans="1:5">
      <c r="A16" s="4" t="s">
        <v>73</v>
      </c>
      <c r="D16" s="4">
        <v>736</v>
      </c>
      <c r="E16" s="4">
        <v>5776.24</v>
      </c>
    </row>
    <row r="17" spans="1:5">
      <c r="A17" s="4" t="s">
        <v>74</v>
      </c>
      <c r="D17" s="4">
        <f>SUBTOTAL(9,D15:D16)</f>
        <v>1574</v>
      </c>
      <c r="E17" s="4">
        <f>SUBTOTAL(9,E15:E16)</f>
        <v>12353</v>
      </c>
    </row>
    <row r="18" spans="1:1">
      <c r="A18" s="4" t="s">
        <v>75</v>
      </c>
    </row>
  </sheetData>
  <autoFilter ref="A1:X8">
    <filterColumn colId="3">
      <filters>
        <filter val="150"/>
        <filter val="84"/>
        <filter val="204"/>
        <filter val="484"/>
        <filter val="514"/>
        <filter val="1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21557002220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95</v>
      </c>
      <c r="G2" s="1" t="s">
        <v>99</v>
      </c>
      <c r="H2" s="1" t="s">
        <v>100</v>
      </c>
      <c r="I2" s="1" t="s">
        <v>101</v>
      </c>
      <c r="J2" s="1" t="s">
        <v>30</v>
      </c>
      <c r="K2" s="1" t="s">
        <v>102</v>
      </c>
      <c r="L2" s="1" t="s">
        <v>102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21507198846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  <c r="G3" s="1" t="s">
        <v>99</v>
      </c>
      <c r="H3" s="1" t="s">
        <v>100</v>
      </c>
      <c r="I3" s="1" t="s">
        <v>117</v>
      </c>
      <c r="J3" s="1" t="s">
        <v>30</v>
      </c>
      <c r="K3" s="1" t="s">
        <v>118</v>
      </c>
      <c r="L3" s="1" t="s">
        <v>118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119</v>
      </c>
      <c r="S3" s="1" t="s">
        <v>108</v>
      </c>
      <c r="T3" s="1" t="s">
        <v>109</v>
      </c>
      <c r="U3" s="1" t="s">
        <v>110</v>
      </c>
      <c r="V3" s="1" t="s">
        <v>120</v>
      </c>
    </row>
    <row r="4" s="1" customFormat="1" spans="1:22">
      <c r="A4" s="3">
        <v>21504862498</v>
      </c>
      <c r="B4" s="1" t="s">
        <v>112</v>
      </c>
      <c r="C4" s="1" t="s">
        <v>121</v>
      </c>
      <c r="D4" s="1" t="s">
        <v>122</v>
      </c>
      <c r="E4" s="1" t="s">
        <v>123</v>
      </c>
      <c r="F4" s="1" t="s">
        <v>124</v>
      </c>
      <c r="G4" s="1" t="s">
        <v>99</v>
      </c>
      <c r="H4" s="1" t="s">
        <v>100</v>
      </c>
      <c r="I4" s="1" t="s">
        <v>125</v>
      </c>
      <c r="J4" s="1" t="s">
        <v>30</v>
      </c>
      <c r="K4" s="1" t="s">
        <v>126</v>
      </c>
      <c r="L4" s="1" t="s">
        <v>126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127</v>
      </c>
      <c r="S4" s="1" t="s">
        <v>108</v>
      </c>
      <c r="T4" s="1" t="s">
        <v>109</v>
      </c>
      <c r="U4" s="1" t="s">
        <v>110</v>
      </c>
      <c r="V4" s="1" t="s">
        <v>111</v>
      </c>
    </row>
    <row r="5" s="1" customFormat="1" spans="1:22">
      <c r="A5" s="3">
        <v>21495258355</v>
      </c>
      <c r="B5" s="1" t="s">
        <v>128</v>
      </c>
      <c r="C5" s="1" t="s">
        <v>129</v>
      </c>
      <c r="D5" s="1" t="s">
        <v>130</v>
      </c>
      <c r="E5" s="1" t="s">
        <v>131</v>
      </c>
      <c r="F5" s="1" t="s">
        <v>95</v>
      </c>
      <c r="G5" s="1" t="s">
        <v>99</v>
      </c>
      <c r="H5" s="1" t="s">
        <v>100</v>
      </c>
      <c r="I5" s="1" t="s">
        <v>132</v>
      </c>
      <c r="J5" s="1" t="s">
        <v>30</v>
      </c>
      <c r="K5" s="1" t="s">
        <v>133</v>
      </c>
      <c r="L5" s="1" t="s">
        <v>133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134</v>
      </c>
      <c r="S5" s="1" t="s">
        <v>108</v>
      </c>
      <c r="T5" s="1" t="s">
        <v>109</v>
      </c>
      <c r="U5" s="1" t="s">
        <v>135</v>
      </c>
      <c r="V5" s="1" t="s">
        <v>136</v>
      </c>
    </row>
    <row r="6" s="1" customFormat="1" spans="1:22">
      <c r="A6" s="3">
        <v>21264281559</v>
      </c>
      <c r="B6" s="1" t="s">
        <v>137</v>
      </c>
      <c r="C6" s="1" t="s">
        <v>138</v>
      </c>
      <c r="D6" s="1" t="s">
        <v>139</v>
      </c>
      <c r="E6" s="1" t="s">
        <v>140</v>
      </c>
      <c r="F6" s="1" t="s">
        <v>124</v>
      </c>
      <c r="G6" s="1" t="s">
        <v>99</v>
      </c>
      <c r="H6" s="1" t="s">
        <v>100</v>
      </c>
      <c r="I6" s="1" t="s">
        <v>141</v>
      </c>
      <c r="J6" s="1" t="s">
        <v>30</v>
      </c>
      <c r="K6" s="1" t="s">
        <v>142</v>
      </c>
      <c r="L6" s="1" t="s">
        <v>142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143</v>
      </c>
      <c r="S6" s="1" t="s">
        <v>108</v>
      </c>
      <c r="T6" s="1" t="s">
        <v>109</v>
      </c>
      <c r="U6" s="1" t="s">
        <v>135</v>
      </c>
      <c r="V6" s="1" t="s">
        <v>144</v>
      </c>
    </row>
    <row r="7" s="1" customFormat="1" spans="1:22">
      <c r="A7" s="3">
        <v>18149258027</v>
      </c>
      <c r="B7" s="1" t="s">
        <v>145</v>
      </c>
      <c r="C7" s="1" t="s">
        <v>146</v>
      </c>
      <c r="D7" s="1" t="s">
        <v>147</v>
      </c>
      <c r="E7" s="1" t="s">
        <v>148</v>
      </c>
      <c r="F7" s="1" t="s">
        <v>95</v>
      </c>
      <c r="G7" s="1" t="s">
        <v>99</v>
      </c>
      <c r="H7" s="1" t="s">
        <v>100</v>
      </c>
      <c r="I7" s="1" t="s">
        <v>149</v>
      </c>
      <c r="J7" s="1" t="s">
        <v>30</v>
      </c>
      <c r="K7" s="1" t="s">
        <v>150</v>
      </c>
      <c r="L7" s="1" t="s">
        <v>150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151</v>
      </c>
      <c r="S7" s="1" t="s">
        <v>108</v>
      </c>
      <c r="T7" s="1" t="s">
        <v>109</v>
      </c>
      <c r="U7" s="1" t="s">
        <v>135</v>
      </c>
      <c r="V7" s="1" t="s">
        <v>120</v>
      </c>
    </row>
    <row r="8" s="1" customFormat="1" spans="1:22">
      <c r="A8" s="3">
        <v>18099053774</v>
      </c>
      <c r="B8" s="1" t="s">
        <v>152</v>
      </c>
      <c r="C8" s="1" t="s">
        <v>153</v>
      </c>
      <c r="D8" s="1" t="s">
        <v>154</v>
      </c>
      <c r="E8" s="1" t="s">
        <v>155</v>
      </c>
      <c r="F8" s="1" t="s">
        <v>95</v>
      </c>
      <c r="G8" s="1" t="s">
        <v>99</v>
      </c>
      <c r="H8" s="1" t="s">
        <v>100</v>
      </c>
      <c r="I8" s="1" t="s">
        <v>104</v>
      </c>
      <c r="J8" s="1" t="s">
        <v>30</v>
      </c>
      <c r="K8" s="1" t="s">
        <v>104</v>
      </c>
      <c r="L8" s="1" t="s">
        <v>104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106</v>
      </c>
      <c r="R8" s="1" t="s">
        <v>156</v>
      </c>
      <c r="S8" s="1" t="s">
        <v>108</v>
      </c>
      <c r="T8" s="1" t="s">
        <v>109</v>
      </c>
      <c r="U8" s="1" t="s">
        <v>135</v>
      </c>
      <c r="V8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2022-10-28T02:05:16Z</dcterms:created>
  <dcterms:modified xsi:type="dcterms:W3CDTF">2022-10-28T02:23:20Z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2C6431DC80E940A29DE2973D75CC5598</vt:lpwstr>
  </property>
  <property fmtid="{D5CDD505-2E9C-101B-9397-08002B2CF9AE}" pid="3" name="KSOProductBuildVer">
    <vt:lpwstr>2052-11.1.0.12598</vt:lpwstr>
  </property>
</Properties>
</file>