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<sst xmlns="http://schemas.openxmlformats.org/spreadsheetml/2006/main" count="437" uniqueCount="178">
  <si>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</si>
  <si>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</si>
  <si>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</si>
  <si>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</si>
  <si>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</si>
  <si>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</si>
  <si>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</si>
  <si>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</si>
  <si>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</si>
  <si>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</si>
  <si>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</si>
  <si>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</si>
  <si>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</si>
  <si>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</si>
  <si>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</si>
  <si>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</si>
  <si>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</si>
  <si>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</si>
  <si>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</si>
  <si>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</si>
  <si>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</si>
  <si>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</si>
  <si>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</si>
  <si>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</si>
  <si>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</si>
  <si>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21023738112	</t>
  </si>
  <si>
    <t>Ctrip</t>
  </si>
  <si>
    <t>正常</t>
  </si>
  <si>
    <t>[高雄]高雄华宏饭店(Hwa Hong Hotel)(80941507)</t>
  </si>
  <si>
    <t>标准双人房&lt;至多8间&gt;&lt;2人入住&gt;</t>
  </si>
  <si>
    <t>CNY</t>
  </si>
  <si>
    <t>HUANG/YI-CHING,HUANG/YI-CHING</t>
  </si>
  <si>
    <t>CA13744221029CNY</t>
  </si>
  <si>
    <t>未提现</t>
  </si>
  <si>
    <t>携程开票</t>
  </si>
  <si>
    <t xml:space="preserve">	</t>
  </si>
  <si>
    <t xml:space="preserve">999221375530654	</t>
  </si>
  <si>
    <t>[遂宁]汉庭酒店(遂宁邮政大厦店)(93869866)</t>
  </si>
  <si>
    <t>大床房&lt;至多8间&gt;&lt;2人入住&gt;</t>
  </si>
  <si>
    <t>钟玉芳</t>
  </si>
  <si>
    <t xml:space="preserve">2732956	</t>
  </si>
  <si>
    <t xml:space="preserve">R9004496098101814001	</t>
  </si>
  <si>
    <t xml:space="preserve">21422590467	</t>
  </si>
  <si>
    <t>[香港]香港俪凯酒店(Le Prabelle Hotel)(93874871)</t>
  </si>
  <si>
    <t>豪華房 (兩張單人床)&lt;至多8间&gt;&lt;2人入住&gt;</t>
  </si>
  <si>
    <t>LEE/CHEUK HEI</t>
  </si>
  <si>
    <t xml:space="preserve">2735109	</t>
  </si>
  <si>
    <t xml:space="preserve">21435702757	</t>
  </si>
  <si>
    <t>[高雄]高雄喜迎旅店(Greet Inn)(80941634)</t>
  </si>
  <si>
    <t>豪华双床房&lt;至多8间&gt;&lt;2人入住&gt;&lt;早餐&gt;</t>
  </si>
  <si>
    <t>HUANG/CHUCHENG</t>
  </si>
  <si>
    <t xml:space="preserve">2736991	</t>
  </si>
  <si>
    <t>取消</t>
  </si>
  <si>
    <t xml:space="preserve">21437474893	</t>
  </si>
  <si>
    <t>[台北]台北老爷大酒店(Hotel Royal Nikko Taipei)(82340186)</t>
  </si>
  <si>
    <t>精致中床房&lt;至多8间&gt;&lt;2人入住&gt;</t>
  </si>
  <si>
    <t>YEH/CHELUN</t>
  </si>
  <si>
    <t xml:space="preserve">2737363	</t>
  </si>
  <si>
    <t xml:space="preserve">21438251976	</t>
  </si>
  <si>
    <t>LU/HSINYU</t>
  </si>
  <si>
    <t xml:space="preserve">2737439	</t>
  </si>
  <si>
    <t xml:space="preserve">999221443843507	</t>
  </si>
  <si>
    <t>[北京]7天连锁酒店(北京牛街地铁站宣武医院店)(83901267)</t>
  </si>
  <si>
    <t>精选大床房&lt;至多8间&gt;&lt;2人入住&gt;</t>
  </si>
  <si>
    <t>周艳辉</t>
  </si>
  <si>
    <t xml:space="preserve">104799358684	</t>
  </si>
  <si>
    <t xml:space="preserve">21443986157	</t>
  </si>
  <si>
    <t>[淮南]尚客优品酒店(淮南田家庵区华联商厦店)(81208818)</t>
  </si>
  <si>
    <t>优享大床房&lt;2人入住&gt;&lt;早餐&gt;</t>
  </si>
  <si>
    <t>马伟</t>
  </si>
  <si>
    <t xml:space="preserve">999221444389236	</t>
  </si>
  <si>
    <t>[成都]成都华阳美程希尔顿花园酒店(81209954)</t>
  </si>
  <si>
    <t>花园大床房&lt;2人入住&gt;</t>
  </si>
  <si>
    <t>秦文艺</t>
  </si>
  <si>
    <t xml:space="preserve">21444409771	</t>
  </si>
  <si>
    <t>[如皋]维也纳酒店(如皋正翔广场店)(68372878)</t>
  </si>
  <si>
    <t>豪华双床房&lt;2人入住&gt;&lt;早餐&gt;</t>
  </si>
  <si>
    <t>陈世叶</t>
  </si>
  <si>
    <t xml:space="preserve">999221444693267	</t>
  </si>
  <si>
    <t>[宁德]宁德富力万达嘉华酒店(76480737)</t>
  </si>
  <si>
    <t>豪华大床房&lt;至多8间&gt;&lt;2人入住&gt;</t>
  </si>
  <si>
    <t>郭凯</t>
  </si>
  <si>
    <t xml:space="preserve">21425011310	</t>
  </si>
  <si>
    <t>退单</t>
  </si>
  <si>
    <t>[无锡]无锡新湖铂尔曼大酒店(81210095)</t>
  </si>
  <si>
    <t>高级双床房&lt;至多8间&gt;&lt;2人入住&gt;&lt;早餐&gt;</t>
  </si>
  <si>
    <t>王聪</t>
  </si>
  <si>
    <t xml:space="preserve">7545WJA546;XM	</t>
  </si>
  <si>
    <t xml:space="preserve">18587997396	</t>
  </si>
  <si>
    <t>调整</t>
  </si>
  <si>
    <t>[大庆]大庆宝利丰国际商务酒店(94912375)</t>
  </si>
  <si>
    <t>商务标准房&lt;至多8间&gt;&lt;2人入住&gt;&lt;早餐&gt;</t>
  </si>
  <si>
    <t>周岳峰</t>
  </si>
  <si>
    <t>，</t>
  </si>
  <si>
    <t>21425011310此单多收714元退回</t>
  </si>
  <si>
    <t>本期收回174元</t>
  </si>
  <si>
    <t xml:space="preserve"> 4383 CNY</t>
  </si>
  <si>
    <t>A221029091833481</t>
  </si>
  <si>
    <t>A221029091915481</t>
  </si>
  <si>
    <t>A2210290919513605</t>
  </si>
  <si>
    <t>总计：4383元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</si>
  <si>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</si>
  <si>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</si>
  <si>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</si>
  <si>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</si>
  <si>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</si>
  <si>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</si>
  <si>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</si>
  <si>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</si>
  <si>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</si>
  <si>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</si>
  <si>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</si>
  <si>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</si>
  <si>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</si>
  <si>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</si>
  <si>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</si>
  <si>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</si>
  <si>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</si>
  <si>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</si>
  <si>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</si>
  <si>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2022-10-13</t>
  </si>
  <si>
    <t>2738438</t>
  </si>
  <si>
    <t>宁德富力万达嘉华酒店</t>
  </si>
  <si>
    <t>2022-10-14</t>
  </si>
  <si>
    <t>退房日月结</t>
  </si>
  <si>
    <t>663.00</t>
  </si>
  <si>
    <t>RMB</t>
  </si>
  <si>
    <t>0</t>
  </si>
  <si>
    <t>0.00</t>
  </si>
  <si>
    <t>携程汇登国内直连</t>
  </si>
  <si>
    <t>01.011264</t>
  </si>
  <si>
    <t>2022-10-13 20:27:52</t>
  </si>
  <si>
    <t>否</t>
  </si>
  <si>
    <t>广州汇登信息科技有限公司</t>
  </si>
  <si>
    <t>直连</t>
  </si>
  <si>
    <t>中国</t>
  </si>
  <si>
    <t>2738390</t>
  </si>
  <si>
    <t>维也纳酒店(如皋正翔广场店)</t>
  </si>
  <si>
    <t>195.00</t>
  </si>
  <si>
    <t>2022-10-13 20:05:29</t>
  </si>
  <si>
    <t>2738388</t>
  </si>
  <si>
    <t>成都华阳美程希尔顿花园酒店</t>
  </si>
  <si>
    <t>438.00</t>
  </si>
  <si>
    <t>2022-10-13 20:08:45</t>
  </si>
  <si>
    <t>2738310</t>
  </si>
  <si>
    <t>尚客优品酒店(淮南田家庵区华联商厦店)</t>
  </si>
  <si>
    <t>142.00</t>
  </si>
  <si>
    <t>2022-10-13 19:21:16</t>
  </si>
  <si>
    <t>2738283</t>
  </si>
  <si>
    <t>7天连锁酒店(北京牛街地铁站宣武医院店)</t>
  </si>
  <si>
    <t>159.00</t>
  </si>
  <si>
    <t>2022-10-13 19:06:42</t>
  </si>
  <si>
    <t>2737439</t>
  </si>
  <si>
    <t>台北老爷大酒店</t>
  </si>
  <si>
    <t>LU HSINYU</t>
  </si>
  <si>
    <t>657.00</t>
  </si>
  <si>
    <t>2022-10-13 09:43:08</t>
  </si>
  <si>
    <t>2737363</t>
  </si>
  <si>
    <t>YEH CHELUN</t>
  </si>
  <si>
    <t>2022-10-13 08:16:11</t>
  </si>
  <si>
    <t>2022-10-11</t>
  </si>
  <si>
    <t>2735109</t>
  </si>
  <si>
    <t>香港俪凯酒店</t>
  </si>
  <si>
    <t>LEE CHEUK HEI</t>
  </si>
  <si>
    <t>1517.01</t>
  </si>
  <si>
    <t>2022-10-11 18:54:27</t>
  </si>
  <si>
    <t>2022-10-10</t>
  </si>
  <si>
    <t>2732956</t>
  </si>
  <si>
    <t>汉庭酒店(遂宁邮政大厦店)</t>
  </si>
  <si>
    <t>2022-10-12</t>
  </si>
  <si>
    <t>327.00</t>
  </si>
  <si>
    <t>2022-10-10 10:30:17</t>
  </si>
  <si>
    <t>2022-09-16</t>
  </si>
  <si>
    <t>2693641</t>
  </si>
  <si>
    <t>高雄华宏饭店</t>
  </si>
  <si>
    <t>HUANG YI-CHING,HUANG YI-CHING</t>
  </si>
  <si>
    <t>168.00</t>
  </si>
  <si>
    <t>2022-09-16 02:40:46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</si>
</sst>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44847</v>
      </c>
      <c r="G2" s="6">
        <v>44848</v>
      </c>
      <c r="H2" s="4">
        <v>1</v>
      </c>
      <c r="I2" s="4">
        <v>1</v>
      </c>
      <c r="J2" s="4">
        <v>1</v>
      </c>
      <c r="K2" s="4" t="s">
        <v>30</v>
      </c>
      <c r="L2" s="4">
        <v>168</v>
      </c>
      <c r="M2" s="4">
        <v>168</v>
      </c>
      <c r="N2" s="4" t="s">
        <v>31</v>
      </c>
      <c r="O2" s="4" t="s">
        <v>32</v>
      </c>
      <c r="P2" s="4" t="s">
        <v>33</v>
      </c>
      <c r="Q2" s="4">
        <v>0</v>
      </c>
      <c r="R2" s="7">
        <v>44820</v>
      </c>
      <c r="S2" s="6">
        <v>44863</v>
      </c>
      <c r="T2" s="4" t="s">
        <v>34</v>
      </c>
      <c r="U2" s="4">
        <v>168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44846</v>
      </c>
      <c r="G3" s="6">
        <v>44848</v>
      </c>
      <c r="H3" s="4">
        <v>1</v>
      </c>
      <c r="I3" s="4">
        <v>2</v>
      </c>
      <c r="J3" s="4">
        <v>2</v>
      </c>
      <c r="K3" s="4" t="s">
        <v>30</v>
      </c>
      <c r="L3" s="4">
        <v>327</v>
      </c>
      <c r="M3" s="4">
        <v>327</v>
      </c>
      <c r="N3" s="4" t="s">
        <v>39</v>
      </c>
      <c r="O3" s="4" t="s">
        <v>32</v>
      </c>
      <c r="P3" s="4" t="s">
        <v>33</v>
      </c>
      <c r="Q3" s="4">
        <v>0</v>
      </c>
      <c r="R3" s="7">
        <v>44844</v>
      </c>
      <c r="S3" s="6">
        <v>44863</v>
      </c>
      <c r="T3" s="4" t="s">
        <v>34</v>
      </c>
      <c r="U3" s="4">
        <v>327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44845</v>
      </c>
      <c r="G4" s="6">
        <v>44848</v>
      </c>
      <c r="H4" s="4">
        <v>1</v>
      </c>
      <c r="I4" s="4">
        <v>3</v>
      </c>
      <c r="J4" s="4">
        <v>3</v>
      </c>
      <c r="K4" s="4" t="s">
        <v>30</v>
      </c>
      <c r="L4" s="4">
        <v>1517</v>
      </c>
      <c r="M4" s="4">
        <v>1517</v>
      </c>
      <c r="N4" s="4" t="s">
        <v>45</v>
      </c>
      <c r="O4" s="4" t="s">
        <v>32</v>
      </c>
      <c r="P4" s="4" t="s">
        <v>33</v>
      </c>
      <c r="Q4" s="4">
        <v>0</v>
      </c>
      <c r="R4" s="7">
        <v>44845</v>
      </c>
      <c r="S4" s="6">
        <v>44863</v>
      </c>
      <c r="T4" s="4" t="s">
        <v>34</v>
      </c>
      <c r="U4" s="4">
        <v>1517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44847</v>
      </c>
      <c r="G5" s="6">
        <v>44848</v>
      </c>
      <c r="H5" s="4">
        <v>1</v>
      </c>
      <c r="I5" s="4">
        <v>1</v>
      </c>
      <c r="J5" s="4">
        <v>1</v>
      </c>
      <c r="K5" s="4" t="s">
        <v>30</v>
      </c>
      <c r="L5" s="4">
        <v>546</v>
      </c>
      <c r="M5" s="4">
        <v>546</v>
      </c>
      <c r="N5" s="4" t="s">
        <v>50</v>
      </c>
      <c r="O5" s="4" t="s">
        <v>32</v>
      </c>
      <c r="P5" s="4" t="s">
        <v>33</v>
      </c>
      <c r="Q5" s="4">
        <v>0</v>
      </c>
      <c r="R5" s="7">
        <v>44846</v>
      </c>
      <c r="S5" s="6">
        <v>44863</v>
      </c>
      <c r="T5" s="4" t="s">
        <v>34</v>
      </c>
      <c r="U5" s="4">
        <v>546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52</v>
      </c>
      <c r="D6" s="4" t="s">
        <v>48</v>
      </c>
      <c r="E6" s="4" t="s">
        <v>49</v>
      </c>
      <c r="F6" s="6">
        <v>44847</v>
      </c>
      <c r="G6" s="6">
        <v>44848</v>
      </c>
      <c r="H6" s="4">
        <v>1</v>
      </c>
      <c r="I6" s="4">
        <v>1</v>
      </c>
      <c r="J6" s="4">
        <v>1</v>
      </c>
      <c r="K6" s="4" t="s">
        <v>30</v>
      </c>
      <c r="L6" s="4">
        <v>-546</v>
      </c>
      <c r="M6" s="4">
        <v>-546</v>
      </c>
      <c r="N6" s="4" t="s">
        <v>50</v>
      </c>
      <c r="O6" s="4" t="s">
        <v>32</v>
      </c>
      <c r="P6" s="4" t="s">
        <v>33</v>
      </c>
      <c r="Q6" s="4">
        <v>0</v>
      </c>
      <c r="R6" s="7">
        <v>44846</v>
      </c>
      <c r="S6" s="6">
        <v>44863</v>
      </c>
      <c r="T6" s="4" t="s">
        <v>34</v>
      </c>
      <c r="U6" s="4">
        <v>-546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44847</v>
      </c>
      <c r="G7" s="6">
        <v>44848</v>
      </c>
      <c r="H7" s="4">
        <v>1</v>
      </c>
      <c r="I7" s="4">
        <v>1</v>
      </c>
      <c r="J7" s="4">
        <v>1</v>
      </c>
      <c r="K7" s="4" t="s">
        <v>30</v>
      </c>
      <c r="L7" s="4">
        <v>657</v>
      </c>
      <c r="M7" s="4">
        <v>657</v>
      </c>
      <c r="N7" s="4" t="s">
        <v>56</v>
      </c>
      <c r="O7" s="4" t="s">
        <v>32</v>
      </c>
      <c r="P7" s="4" t="s">
        <v>33</v>
      </c>
      <c r="Q7" s="4">
        <v>0</v>
      </c>
      <c r="R7" s="7">
        <v>44847</v>
      </c>
      <c r="S7" s="6">
        <v>44863</v>
      </c>
      <c r="T7" s="4" t="s">
        <v>34</v>
      </c>
      <c r="U7" s="4">
        <v>657</v>
      </c>
      <c r="V7" s="4">
        <v>0</v>
      </c>
      <c r="W7" s="4">
        <v>0</v>
      </c>
      <c r="X7" s="4" t="s">
        <v>57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44847</v>
      </c>
      <c r="G8" s="6">
        <v>44848</v>
      </c>
      <c r="H8" s="4">
        <v>1</v>
      </c>
      <c r="I8" s="4">
        <v>1</v>
      </c>
      <c r="J8" s="4">
        <v>1</v>
      </c>
      <c r="K8" s="4" t="s">
        <v>30</v>
      </c>
      <c r="L8" s="4">
        <v>657</v>
      </c>
      <c r="M8" s="4">
        <v>657</v>
      </c>
      <c r="N8" s="4" t="s">
        <v>59</v>
      </c>
      <c r="O8" s="4" t="s">
        <v>32</v>
      </c>
      <c r="P8" s="4" t="s">
        <v>33</v>
      </c>
      <c r="Q8" s="4">
        <v>0</v>
      </c>
      <c r="R8" s="7">
        <v>44847</v>
      </c>
      <c r="S8" s="6">
        <v>44863</v>
      </c>
      <c r="T8" s="4" t="s">
        <v>34</v>
      </c>
      <c r="U8" s="4">
        <v>657</v>
      </c>
      <c r="V8" s="4">
        <v>0</v>
      </c>
      <c r="W8" s="4">
        <v>0</v>
      </c>
      <c r="X8" s="4" t="s">
        <v>60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44847</v>
      </c>
      <c r="G9" s="6">
        <v>44848</v>
      </c>
      <c r="H9" s="4">
        <v>1</v>
      </c>
      <c r="I9" s="4">
        <v>1</v>
      </c>
      <c r="J9" s="4">
        <v>1</v>
      </c>
      <c r="K9" s="4" t="s">
        <v>30</v>
      </c>
      <c r="L9" s="4">
        <v>159</v>
      </c>
      <c r="M9" s="4">
        <v>159</v>
      </c>
      <c r="N9" s="4" t="s">
        <v>64</v>
      </c>
      <c r="O9" s="4" t="s">
        <v>32</v>
      </c>
      <c r="P9" s="4" t="s">
        <v>33</v>
      </c>
      <c r="Q9" s="4">
        <v>0</v>
      </c>
      <c r="R9" s="7">
        <v>44847</v>
      </c>
      <c r="S9" s="6">
        <v>44863</v>
      </c>
      <c r="T9" s="4" t="s">
        <v>34</v>
      </c>
      <c r="U9" s="4">
        <v>159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44847</v>
      </c>
      <c r="G10" s="6">
        <v>44848</v>
      </c>
      <c r="H10" s="4">
        <v>1</v>
      </c>
      <c r="I10" s="4">
        <v>1</v>
      </c>
      <c r="J10" s="4">
        <v>1</v>
      </c>
      <c r="K10" s="4" t="s">
        <v>30</v>
      </c>
      <c r="L10" s="4">
        <v>142</v>
      </c>
      <c r="M10" s="4">
        <v>142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44847</v>
      </c>
      <c r="S10" s="6">
        <v>44863</v>
      </c>
      <c r="T10" s="4" t="s">
        <v>34</v>
      </c>
      <c r="U10" s="4">
        <v>142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44847</v>
      </c>
      <c r="G11" s="6">
        <v>44848</v>
      </c>
      <c r="H11" s="4">
        <v>1</v>
      </c>
      <c r="I11" s="4">
        <v>1</v>
      </c>
      <c r="J11" s="4">
        <v>1</v>
      </c>
      <c r="K11" s="4" t="s">
        <v>30</v>
      </c>
      <c r="L11" s="4">
        <v>438</v>
      </c>
      <c r="M11" s="4">
        <v>438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44847</v>
      </c>
      <c r="S11" s="6">
        <v>44863</v>
      </c>
      <c r="T11" s="4" t="s">
        <v>34</v>
      </c>
      <c r="U11" s="4">
        <v>438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44847</v>
      </c>
      <c r="G12" s="6">
        <v>44848</v>
      </c>
      <c r="H12" s="4">
        <v>1</v>
      </c>
      <c r="I12" s="4">
        <v>1</v>
      </c>
      <c r="J12" s="4">
        <v>1</v>
      </c>
      <c r="K12" s="4" t="s">
        <v>30</v>
      </c>
      <c r="L12" s="4">
        <v>195</v>
      </c>
      <c r="M12" s="4">
        <v>195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44847</v>
      </c>
      <c r="S12" s="6">
        <v>44863</v>
      </c>
      <c r="T12" s="4" t="s">
        <v>34</v>
      </c>
      <c r="U12" s="4">
        <v>195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44847</v>
      </c>
      <c r="G13" s="6">
        <v>44848</v>
      </c>
      <c r="H13" s="4">
        <v>1</v>
      </c>
      <c r="I13" s="4">
        <v>1</v>
      </c>
      <c r="J13" s="4">
        <v>1</v>
      </c>
      <c r="K13" s="4" t="s">
        <v>30</v>
      </c>
      <c r="L13" s="4">
        <v>663</v>
      </c>
      <c r="M13" s="4">
        <v>663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44847</v>
      </c>
      <c r="S13" s="6">
        <v>44863</v>
      </c>
      <c r="T13" s="4" t="s">
        <v>34</v>
      </c>
      <c r="U13" s="4">
        <v>663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82</v>
      </c>
      <c r="B14" s="4" t="s">
        <v>26</v>
      </c>
      <c r="C14" s="4" t="s">
        <v>83</v>
      </c>
      <c r="D14" s="4" t="s">
        <v>84</v>
      </c>
      <c r="E14" s="4" t="s">
        <v>85</v>
      </c>
      <c r="F14" s="6">
        <v>44845</v>
      </c>
      <c r="G14" s="6">
        <v>44846</v>
      </c>
      <c r="H14" s="4">
        <v>1</v>
      </c>
      <c r="I14" s="4">
        <v>1</v>
      </c>
      <c r="J14" s="4">
        <v>1</v>
      </c>
      <c r="K14" s="4" t="s">
        <v>30</v>
      </c>
      <c r="L14" s="4">
        <v>-714</v>
      </c>
      <c r="M14" s="4">
        <v>-714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44845</v>
      </c>
      <c r="S14" s="6">
        <v>44863</v>
      </c>
      <c r="T14" s="4" t="s">
        <v>34</v>
      </c>
      <c r="U14" s="4">
        <v>-714</v>
      </c>
      <c r="V14" s="4">
        <v>0</v>
      </c>
      <c r="W14" s="4">
        <v>0</v>
      </c>
      <c r="X14" s="4" t="s">
        <v>35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89</v>
      </c>
      <c r="D15" s="4" t="s">
        <v>90</v>
      </c>
      <c r="E15" s="4" t="s">
        <v>91</v>
      </c>
      <c r="F15" s="6">
        <v>44774</v>
      </c>
      <c r="G15" s="6">
        <v>44775</v>
      </c>
      <c r="H15" s="4">
        <v>1</v>
      </c>
      <c r="I15" s="4">
        <v>1</v>
      </c>
      <c r="J15" s="4">
        <v>1</v>
      </c>
      <c r="K15" s="4" t="s">
        <v>30</v>
      </c>
      <c r="L15" s="4">
        <v>174</v>
      </c>
      <c r="M15" s="4">
        <v>174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44774.7106828704</v>
      </c>
      <c r="S15" s="6">
        <v>44863</v>
      </c>
      <c r="T15" s="4" t="s">
        <v>34</v>
      </c>
      <c r="U15" s="4">
        <v>174</v>
      </c>
      <c r="V15" s="4">
        <v>0</v>
      </c>
      <c r="W15" s="4">
        <v>0</v>
      </c>
      <c r="X15" s="4" t="s">
        <v>35</v>
      </c>
      <c r="Y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1" sqref="A21:C24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21023738112</v>
      </c>
      <c r="B2" s="6">
        <v>44847</v>
      </c>
      <c r="C2" s="6">
        <v>44848</v>
      </c>
      <c r="D2" s="4">
        <v>168</v>
      </c>
      <c r="E2" s="4" t="str">
        <f>VLOOKUP(A2,HOP!A:L,12,0)</f>
        <v>168.00</v>
      </c>
      <c r="F2" s="4" t="str">
        <f>VLOOKUP(A2,HOP!A:C,3,0)</f>
        <v>2693641</v>
      </c>
      <c r="G2" s="4">
        <f>D2-E2</f>
        <v>0</v>
      </c>
      <c r="H2" s="4" t="str">
        <f>$H$1&amp;F2</f>
        <v>，2693641</v>
      </c>
      <c r="I2" s="4" t="str">
        <f>VLOOKUP(A2,HOP!A:U,21,0)</f>
        <v>直连</v>
      </c>
    </row>
    <row r="3" s="4" customFormat="1" spans="1:9">
      <c r="A3" s="5">
        <v>999221375530654</v>
      </c>
      <c r="B3" s="6">
        <v>44846</v>
      </c>
      <c r="C3" s="6">
        <v>44848</v>
      </c>
      <c r="D3" s="4">
        <v>327</v>
      </c>
      <c r="E3" s="4" t="str">
        <f>VLOOKUP(A3,HOP!A:L,12,0)</f>
        <v>327.00</v>
      </c>
      <c r="F3" s="4" t="str">
        <f>VLOOKUP(A3,HOP!A:C,3,0)</f>
        <v>2732956</v>
      </c>
      <c r="G3" s="4">
        <f t="shared" ref="G3:G14" si="0">D3-E3</f>
        <v>0</v>
      </c>
      <c r="H3" s="4" t="str">
        <f t="shared" ref="H3:H14" si="1">$H$1&amp;F3</f>
        <v>，2732956</v>
      </c>
      <c r="I3" s="4" t="str">
        <f>VLOOKUP(A3,HOP!A:U,21,0)</f>
        <v>直连</v>
      </c>
    </row>
    <row r="4" s="4" customFormat="1" spans="1:9">
      <c r="A4" s="5">
        <v>21422590467</v>
      </c>
      <c r="B4" s="6">
        <v>44845</v>
      </c>
      <c r="C4" s="6">
        <v>44848</v>
      </c>
      <c r="D4" s="4">
        <v>1517</v>
      </c>
      <c r="E4" s="4" t="str">
        <f>VLOOKUP(A4,HOP!A:L,12,0)</f>
        <v>1517.01</v>
      </c>
      <c r="F4" s="4" t="str">
        <f>VLOOKUP(A4,HOP!A:C,3,0)</f>
        <v>2735109</v>
      </c>
      <c r="G4" s="4">
        <f t="shared" si="0"/>
        <v>-0.00999999999999091</v>
      </c>
      <c r="H4" s="4" t="str">
        <f t="shared" si="1"/>
        <v>，2735109</v>
      </c>
      <c r="I4" s="4" t="str">
        <f>VLOOKUP(A4,HOP!A:U,21,0)</f>
        <v>直连</v>
      </c>
    </row>
    <row r="5" s="4" customFormat="1" hidden="1" spans="1:9">
      <c r="A5" s="5">
        <v>21435702757</v>
      </c>
      <c r="B5" s="6">
        <v>44847</v>
      </c>
      <c r="C5" s="6">
        <v>44848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21437474893</v>
      </c>
      <c r="B6" s="6">
        <v>44847</v>
      </c>
      <c r="C6" s="6">
        <v>44848</v>
      </c>
      <c r="D6" s="4">
        <v>657</v>
      </c>
      <c r="E6" s="4" t="str">
        <f>VLOOKUP(A6,HOP!A:L,12,0)</f>
        <v>657.00</v>
      </c>
      <c r="F6" s="4" t="str">
        <f>VLOOKUP(A6,HOP!A:C,3,0)</f>
        <v>2737363</v>
      </c>
      <c r="G6" s="4">
        <f t="shared" si="0"/>
        <v>0</v>
      </c>
      <c r="H6" s="4" t="str">
        <f t="shared" si="1"/>
        <v>，2737363</v>
      </c>
      <c r="I6" s="4" t="str">
        <f>VLOOKUP(A6,HOP!A:U,21,0)</f>
        <v>直连</v>
      </c>
    </row>
    <row r="7" s="4" customFormat="1" spans="1:9">
      <c r="A7" s="5">
        <v>21438251976</v>
      </c>
      <c r="B7" s="6">
        <v>44847</v>
      </c>
      <c r="C7" s="6">
        <v>44848</v>
      </c>
      <c r="D7" s="4">
        <v>657</v>
      </c>
      <c r="E7" s="4" t="str">
        <f>VLOOKUP(A7,HOP!A:L,12,0)</f>
        <v>657.00</v>
      </c>
      <c r="F7" s="4" t="str">
        <f>VLOOKUP(A7,HOP!A:C,3,0)</f>
        <v>2737439</v>
      </c>
      <c r="G7" s="4">
        <f t="shared" si="0"/>
        <v>0</v>
      </c>
      <c r="H7" s="4" t="str">
        <f t="shared" si="1"/>
        <v>，2737439</v>
      </c>
      <c r="I7" s="4" t="str">
        <f>VLOOKUP(A7,HOP!A:U,21,0)</f>
        <v>直连</v>
      </c>
    </row>
    <row r="8" s="4" customFormat="1" spans="1:9">
      <c r="A8" s="5">
        <v>999221443843507</v>
      </c>
      <c r="B8" s="6">
        <v>44847</v>
      </c>
      <c r="C8" s="6">
        <v>44848</v>
      </c>
      <c r="D8" s="4">
        <v>159</v>
      </c>
      <c r="E8" s="4" t="str">
        <f>VLOOKUP(A8,HOP!A:L,12,0)</f>
        <v>159.00</v>
      </c>
      <c r="F8" s="4" t="str">
        <f>VLOOKUP(A8,HOP!A:C,3,0)</f>
        <v>2738283</v>
      </c>
      <c r="G8" s="4">
        <f t="shared" si="0"/>
        <v>0</v>
      </c>
      <c r="H8" s="4" t="str">
        <f t="shared" si="1"/>
        <v>，2738283</v>
      </c>
      <c r="I8" s="4" t="str">
        <f>VLOOKUP(A8,HOP!A:U,21,0)</f>
        <v>直连</v>
      </c>
    </row>
    <row r="9" s="4" customFormat="1" spans="1:9">
      <c r="A9" s="5">
        <v>21443986157</v>
      </c>
      <c r="B9" s="6">
        <v>44847</v>
      </c>
      <c r="C9" s="6">
        <v>44848</v>
      </c>
      <c r="D9" s="4">
        <v>142</v>
      </c>
      <c r="E9" s="4" t="str">
        <f>VLOOKUP(A9,HOP!A:L,12,0)</f>
        <v>142.00</v>
      </c>
      <c r="F9" s="4" t="str">
        <f>VLOOKUP(A9,HOP!A:C,3,0)</f>
        <v>2738310</v>
      </c>
      <c r="G9" s="4">
        <f t="shared" si="0"/>
        <v>0</v>
      </c>
      <c r="H9" s="4" t="str">
        <f t="shared" si="1"/>
        <v>，2738310</v>
      </c>
      <c r="I9" s="4" t="str">
        <f>VLOOKUP(A9,HOP!A:U,21,0)</f>
        <v>直连</v>
      </c>
    </row>
    <row r="10" s="4" customFormat="1" spans="1:9">
      <c r="A10" s="5">
        <v>999221444389236</v>
      </c>
      <c r="B10" s="6">
        <v>44847</v>
      </c>
      <c r="C10" s="6">
        <v>44848</v>
      </c>
      <c r="D10" s="4">
        <v>438</v>
      </c>
      <c r="E10" s="4" t="str">
        <f>VLOOKUP(A10,HOP!A:L,12,0)</f>
        <v>438.00</v>
      </c>
      <c r="F10" s="4" t="str">
        <f>VLOOKUP(A10,HOP!A:C,3,0)</f>
        <v>2738388</v>
      </c>
      <c r="G10" s="4">
        <f t="shared" si="0"/>
        <v>0</v>
      </c>
      <c r="H10" s="4" t="str">
        <f t="shared" si="1"/>
        <v>，2738388</v>
      </c>
      <c r="I10" s="4" t="str">
        <f>VLOOKUP(A10,HOP!A:U,21,0)</f>
        <v>直连</v>
      </c>
    </row>
    <row r="11" s="4" customFormat="1" spans="1:9">
      <c r="A11" s="5">
        <v>21444409771</v>
      </c>
      <c r="B11" s="6">
        <v>44847</v>
      </c>
      <c r="C11" s="6">
        <v>44848</v>
      </c>
      <c r="D11" s="4">
        <v>195</v>
      </c>
      <c r="E11" s="4" t="str">
        <f>VLOOKUP(A11,HOP!A:L,12,0)</f>
        <v>195.00</v>
      </c>
      <c r="F11" s="4" t="str">
        <f>VLOOKUP(A11,HOP!A:C,3,0)</f>
        <v>2738390</v>
      </c>
      <c r="G11" s="4">
        <f t="shared" si="0"/>
        <v>0</v>
      </c>
      <c r="H11" s="4" t="str">
        <f t="shared" si="1"/>
        <v>，2738390</v>
      </c>
      <c r="I11" s="4" t="str">
        <f>VLOOKUP(A11,HOP!A:U,21,0)</f>
        <v>直连</v>
      </c>
    </row>
    <row r="12" s="4" customFormat="1" spans="1:9">
      <c r="A12" s="5">
        <v>999221444693267</v>
      </c>
      <c r="B12" s="6">
        <v>44847</v>
      </c>
      <c r="C12" s="6">
        <v>44848</v>
      </c>
      <c r="D12" s="4">
        <v>663</v>
      </c>
      <c r="E12" s="4" t="str">
        <f>VLOOKUP(A12,HOP!A:L,12,0)</f>
        <v>663.00</v>
      </c>
      <c r="F12" s="4" t="str">
        <f>VLOOKUP(A12,HOP!A:C,3,0)</f>
        <v>2738438</v>
      </c>
      <c r="G12" s="4">
        <f t="shared" si="0"/>
        <v>0</v>
      </c>
      <c r="H12" s="4" t="str">
        <f t="shared" si="1"/>
        <v>，2738438</v>
      </c>
      <c r="I12" s="4" t="str">
        <f>VLOOKUP(A12,HOP!A:U,21,0)</f>
        <v>直连</v>
      </c>
    </row>
    <row r="13" s="4" customFormat="1" spans="1:10">
      <c r="A13" s="5">
        <v>21425011310</v>
      </c>
      <c r="B13" s="6">
        <v>44845</v>
      </c>
      <c r="C13" s="6">
        <v>44846</v>
      </c>
      <c r="D13" s="4">
        <v>-714</v>
      </c>
      <c r="E13" s="4" t="e">
        <f>VLOOKUP(A13,HOP!A:L,12,0)</f>
        <v>#N/A</v>
      </c>
      <c r="F13" s="4">
        <v>2735466</v>
      </c>
      <c r="G13" s="4" t="e">
        <f t="shared" si="0"/>
        <v>#N/A</v>
      </c>
      <c r="H13" s="4" t="str">
        <f t="shared" si="1"/>
        <v>，2735466</v>
      </c>
      <c r="I13" s="4" t="e">
        <f>VLOOKUP(A13,HOP!A:U,21,0)</f>
        <v>#N/A</v>
      </c>
      <c r="J13" s="4" t="s">
        <v>94</v>
      </c>
    </row>
    <row r="14" s="4" customFormat="1" spans="1:10">
      <c r="A14" s="5">
        <v>18587997396</v>
      </c>
      <c r="B14" s="6">
        <v>44774</v>
      </c>
      <c r="C14" s="6">
        <v>44775</v>
      </c>
      <c r="D14" s="4">
        <v>174</v>
      </c>
      <c r="E14" s="4" t="e">
        <f>VLOOKUP(A14,HOP!A:L,12,0)</f>
        <v>#N/A</v>
      </c>
      <c r="F14" s="4">
        <v>2640382</v>
      </c>
      <c r="G14" s="4" t="e">
        <f t="shared" si="0"/>
        <v>#N/A</v>
      </c>
      <c r="H14" s="4" t="str">
        <f t="shared" si="1"/>
        <v>，2640382</v>
      </c>
      <c r="I14" s="4" t="e">
        <f>VLOOKUP(A14,HOP!A:U,21,0)</f>
        <v>#N/A</v>
      </c>
      <c r="J14" s="4" t="s">
        <v>95</v>
      </c>
    </row>
    <row r="16" spans="4:4">
      <c r="D16" s="4">
        <f>SUM(D2:D15)</f>
        <v>4383</v>
      </c>
    </row>
    <row r="17" spans="4:4">
      <c r="D17" s="4" t="s">
        <v>96</v>
      </c>
    </row>
    <row r="21" spans="1:3">
      <c r="A21" s="4" t="s">
        <v>97</v>
      </c>
      <c r="C21" s="4">
        <v>4923</v>
      </c>
    </row>
    <row r="22" spans="1:3">
      <c r="A22" s="4" t="s">
        <v>98</v>
      </c>
      <c r="C22" s="4">
        <v>174</v>
      </c>
    </row>
    <row r="23" spans="1:3">
      <c r="A23" s="4" t="s">
        <v>99</v>
      </c>
      <c r="C23" s="4">
        <v>-714</v>
      </c>
    </row>
    <row r="24" spans="1:3">
      <c r="A24" s="4" t="s">
        <v>100</v>
      </c>
      <c r="C24" s="4">
        <f>SUBTOTAL(9,C21:C23)</f>
        <v>4383</v>
      </c>
    </row>
  </sheetData>
  <autoFilter ref="A1:X14">
    <filterColumn colId="3">
      <filters>
        <filter val="142"/>
        <filter val="663"/>
        <filter val="174"/>
        <filter val="-714"/>
        <filter val="195"/>
        <filter val="327"/>
        <filter val="657"/>
        <filter val="1517"/>
        <filter val="168"/>
        <filter val="438"/>
        <filter val="1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C38" sqref="C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  <c r="V1" s="2" t="s">
        <v>119</v>
      </c>
    </row>
    <row r="2" s="1" customFormat="1" spans="1:22">
      <c r="A2" s="3">
        <v>999221444693267</v>
      </c>
      <c r="B2" s="1" t="s">
        <v>120</v>
      </c>
      <c r="C2" s="1" t="s">
        <v>121</v>
      </c>
      <c r="D2" s="1" t="s">
        <v>122</v>
      </c>
      <c r="E2" s="1" t="s">
        <v>81</v>
      </c>
      <c r="F2" s="1" t="s">
        <v>120</v>
      </c>
      <c r="G2" s="1" t="s">
        <v>123</v>
      </c>
      <c r="H2" s="1" t="s">
        <v>124</v>
      </c>
      <c r="I2" s="1" t="s">
        <v>125</v>
      </c>
      <c r="J2" s="1" t="s">
        <v>126</v>
      </c>
      <c r="K2" s="1" t="s">
        <v>125</v>
      </c>
      <c r="L2" s="1" t="s">
        <v>125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132</v>
      </c>
      <c r="T2" s="1" t="s">
        <v>133</v>
      </c>
      <c r="U2" s="1" t="s">
        <v>134</v>
      </c>
      <c r="V2" s="1" t="s">
        <v>135</v>
      </c>
    </row>
    <row r="3" s="1" customFormat="1" spans="1:22">
      <c r="A3" s="3">
        <v>21444409771</v>
      </c>
      <c r="B3" s="1" t="s">
        <v>120</v>
      </c>
      <c r="C3" s="1" t="s">
        <v>136</v>
      </c>
      <c r="D3" s="1" t="s">
        <v>137</v>
      </c>
      <c r="E3" s="1" t="s">
        <v>77</v>
      </c>
      <c r="F3" s="1" t="s">
        <v>120</v>
      </c>
      <c r="G3" s="1" t="s">
        <v>123</v>
      </c>
      <c r="H3" s="1" t="s">
        <v>124</v>
      </c>
      <c r="I3" s="1" t="s">
        <v>138</v>
      </c>
      <c r="J3" s="1" t="s">
        <v>126</v>
      </c>
      <c r="K3" s="1" t="s">
        <v>138</v>
      </c>
      <c r="L3" s="1" t="s">
        <v>138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139</v>
      </c>
      <c r="S3" s="1" t="s">
        <v>132</v>
      </c>
      <c r="T3" s="1" t="s">
        <v>133</v>
      </c>
      <c r="U3" s="1" t="s">
        <v>134</v>
      </c>
      <c r="V3" s="1" t="s">
        <v>135</v>
      </c>
    </row>
    <row r="4" s="1" customFormat="1" spans="1:22">
      <c r="A4" s="3">
        <v>999221444389236</v>
      </c>
      <c r="B4" s="1" t="s">
        <v>120</v>
      </c>
      <c r="C4" s="1" t="s">
        <v>140</v>
      </c>
      <c r="D4" s="1" t="s">
        <v>141</v>
      </c>
      <c r="E4" s="1" t="s">
        <v>73</v>
      </c>
      <c r="F4" s="1" t="s">
        <v>120</v>
      </c>
      <c r="G4" s="1" t="s">
        <v>123</v>
      </c>
      <c r="H4" s="1" t="s">
        <v>124</v>
      </c>
      <c r="I4" s="1" t="s">
        <v>142</v>
      </c>
      <c r="J4" s="1" t="s">
        <v>126</v>
      </c>
      <c r="K4" s="1" t="s">
        <v>142</v>
      </c>
      <c r="L4" s="1" t="s">
        <v>142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143</v>
      </c>
      <c r="S4" s="1" t="s">
        <v>132</v>
      </c>
      <c r="T4" s="1" t="s">
        <v>133</v>
      </c>
      <c r="U4" s="1" t="s">
        <v>134</v>
      </c>
      <c r="V4" s="1" t="s">
        <v>135</v>
      </c>
    </row>
    <row r="5" s="1" customFormat="1" spans="1:22">
      <c r="A5" s="3">
        <v>21443986157</v>
      </c>
      <c r="B5" s="1" t="s">
        <v>120</v>
      </c>
      <c r="C5" s="1" t="s">
        <v>144</v>
      </c>
      <c r="D5" s="1" t="s">
        <v>145</v>
      </c>
      <c r="E5" s="1" t="s">
        <v>69</v>
      </c>
      <c r="F5" s="1" t="s">
        <v>120</v>
      </c>
      <c r="G5" s="1" t="s">
        <v>123</v>
      </c>
      <c r="H5" s="1" t="s">
        <v>124</v>
      </c>
      <c r="I5" s="1" t="s">
        <v>146</v>
      </c>
      <c r="J5" s="1" t="s">
        <v>126</v>
      </c>
      <c r="K5" s="1" t="s">
        <v>146</v>
      </c>
      <c r="L5" s="1" t="s">
        <v>146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147</v>
      </c>
      <c r="S5" s="1" t="s">
        <v>132</v>
      </c>
      <c r="T5" s="1" t="s">
        <v>133</v>
      </c>
      <c r="U5" s="1" t="s">
        <v>134</v>
      </c>
      <c r="V5" s="1" t="s">
        <v>135</v>
      </c>
    </row>
    <row r="6" s="1" customFormat="1" spans="1:22">
      <c r="A6" s="3">
        <v>999221443843507</v>
      </c>
      <c r="B6" s="1" t="s">
        <v>120</v>
      </c>
      <c r="C6" s="1" t="s">
        <v>148</v>
      </c>
      <c r="D6" s="1" t="s">
        <v>149</v>
      </c>
      <c r="E6" s="1" t="s">
        <v>64</v>
      </c>
      <c r="F6" s="1" t="s">
        <v>120</v>
      </c>
      <c r="G6" s="1" t="s">
        <v>123</v>
      </c>
      <c r="H6" s="1" t="s">
        <v>124</v>
      </c>
      <c r="I6" s="1" t="s">
        <v>150</v>
      </c>
      <c r="J6" s="1" t="s">
        <v>126</v>
      </c>
      <c r="K6" s="1" t="s">
        <v>150</v>
      </c>
      <c r="L6" s="1" t="s">
        <v>150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130</v>
      </c>
      <c r="R6" s="1" t="s">
        <v>151</v>
      </c>
      <c r="S6" s="1" t="s">
        <v>132</v>
      </c>
      <c r="T6" s="1" t="s">
        <v>133</v>
      </c>
      <c r="U6" s="1" t="s">
        <v>134</v>
      </c>
      <c r="V6" s="1" t="s">
        <v>135</v>
      </c>
    </row>
    <row r="7" s="1" customFormat="1" spans="1:22">
      <c r="A7" s="3">
        <v>21438251976</v>
      </c>
      <c r="B7" s="1" t="s">
        <v>120</v>
      </c>
      <c r="C7" s="1" t="s">
        <v>152</v>
      </c>
      <c r="D7" s="1" t="s">
        <v>153</v>
      </c>
      <c r="E7" s="1" t="s">
        <v>154</v>
      </c>
      <c r="F7" s="1" t="s">
        <v>120</v>
      </c>
      <c r="G7" s="1" t="s">
        <v>123</v>
      </c>
      <c r="H7" s="1" t="s">
        <v>124</v>
      </c>
      <c r="I7" s="1" t="s">
        <v>155</v>
      </c>
      <c r="J7" s="1" t="s">
        <v>126</v>
      </c>
      <c r="K7" s="1" t="s">
        <v>155</v>
      </c>
      <c r="L7" s="1" t="s">
        <v>155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130</v>
      </c>
      <c r="R7" s="1" t="s">
        <v>156</v>
      </c>
      <c r="S7" s="1" t="s">
        <v>132</v>
      </c>
      <c r="T7" s="1" t="s">
        <v>133</v>
      </c>
      <c r="U7" s="1" t="s">
        <v>134</v>
      </c>
      <c r="V7" s="1" t="s">
        <v>135</v>
      </c>
    </row>
    <row r="8" s="1" customFormat="1" spans="1:22">
      <c r="A8" s="3">
        <v>21437474893</v>
      </c>
      <c r="B8" s="1" t="s">
        <v>120</v>
      </c>
      <c r="C8" s="1" t="s">
        <v>157</v>
      </c>
      <c r="D8" s="1" t="s">
        <v>153</v>
      </c>
      <c r="E8" s="1" t="s">
        <v>158</v>
      </c>
      <c r="F8" s="1" t="s">
        <v>120</v>
      </c>
      <c r="G8" s="1" t="s">
        <v>123</v>
      </c>
      <c r="H8" s="1" t="s">
        <v>124</v>
      </c>
      <c r="I8" s="1" t="s">
        <v>155</v>
      </c>
      <c r="J8" s="1" t="s">
        <v>126</v>
      </c>
      <c r="K8" s="1" t="s">
        <v>155</v>
      </c>
      <c r="L8" s="1" t="s">
        <v>155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130</v>
      </c>
      <c r="R8" s="1" t="s">
        <v>159</v>
      </c>
      <c r="S8" s="1" t="s">
        <v>132</v>
      </c>
      <c r="T8" s="1" t="s">
        <v>133</v>
      </c>
      <c r="U8" s="1" t="s">
        <v>134</v>
      </c>
      <c r="V8" s="1" t="s">
        <v>135</v>
      </c>
    </row>
    <row r="9" s="1" customFormat="1" spans="1:22">
      <c r="A9" s="3">
        <v>21422590467</v>
      </c>
      <c r="B9" s="1" t="s">
        <v>160</v>
      </c>
      <c r="C9" s="1" t="s">
        <v>161</v>
      </c>
      <c r="D9" s="1" t="s">
        <v>162</v>
      </c>
      <c r="E9" s="1" t="s">
        <v>163</v>
      </c>
      <c r="F9" s="1" t="s">
        <v>160</v>
      </c>
      <c r="G9" s="1" t="s">
        <v>123</v>
      </c>
      <c r="H9" s="1" t="s">
        <v>124</v>
      </c>
      <c r="I9" s="1" t="s">
        <v>164</v>
      </c>
      <c r="J9" s="1" t="s">
        <v>126</v>
      </c>
      <c r="K9" s="1" t="s">
        <v>164</v>
      </c>
      <c r="L9" s="1" t="s">
        <v>164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130</v>
      </c>
      <c r="R9" s="1" t="s">
        <v>165</v>
      </c>
      <c r="S9" s="1" t="s">
        <v>132</v>
      </c>
      <c r="T9" s="1" t="s">
        <v>133</v>
      </c>
      <c r="U9" s="1" t="s">
        <v>134</v>
      </c>
      <c r="V9" s="1" t="s">
        <v>135</v>
      </c>
    </row>
    <row r="10" s="1" customFormat="1" spans="1:22">
      <c r="A10" s="3">
        <v>999221375530654</v>
      </c>
      <c r="B10" s="1" t="s">
        <v>166</v>
      </c>
      <c r="C10" s="1" t="s">
        <v>167</v>
      </c>
      <c r="D10" s="1" t="s">
        <v>168</v>
      </c>
      <c r="E10" s="1" t="s">
        <v>39</v>
      </c>
      <c r="F10" s="1" t="s">
        <v>169</v>
      </c>
      <c r="G10" s="1" t="s">
        <v>123</v>
      </c>
      <c r="H10" s="1" t="s">
        <v>124</v>
      </c>
      <c r="I10" s="1" t="s">
        <v>170</v>
      </c>
      <c r="J10" s="1" t="s">
        <v>126</v>
      </c>
      <c r="K10" s="1" t="s">
        <v>170</v>
      </c>
      <c r="L10" s="1" t="s">
        <v>170</v>
      </c>
      <c r="M10" s="1" t="s">
        <v>127</v>
      </c>
      <c r="N10" s="1" t="s">
        <v>127</v>
      </c>
      <c r="O10" s="1" t="s">
        <v>128</v>
      </c>
      <c r="P10" s="1" t="s">
        <v>129</v>
      </c>
      <c r="Q10" s="1" t="s">
        <v>130</v>
      </c>
      <c r="R10" s="1" t="s">
        <v>171</v>
      </c>
      <c r="S10" s="1" t="s">
        <v>132</v>
      </c>
      <c r="T10" s="1" t="s">
        <v>133</v>
      </c>
      <c r="U10" s="1" t="s">
        <v>134</v>
      </c>
      <c r="V10" s="1" t="s">
        <v>135</v>
      </c>
    </row>
    <row r="11" s="1" customFormat="1" spans="1:22">
      <c r="A11" s="3">
        <v>21023738112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120</v>
      </c>
      <c r="G11" s="1" t="s">
        <v>123</v>
      </c>
      <c r="H11" s="1" t="s">
        <v>124</v>
      </c>
      <c r="I11" s="1" t="s">
        <v>176</v>
      </c>
      <c r="J11" s="1" t="s">
        <v>126</v>
      </c>
      <c r="K11" s="1" t="s">
        <v>176</v>
      </c>
      <c r="L11" s="1" t="s">
        <v>176</v>
      </c>
      <c r="M11" s="1" t="s">
        <v>127</v>
      </c>
      <c r="N11" s="1" t="s">
        <v>127</v>
      </c>
      <c r="O11" s="1" t="s">
        <v>128</v>
      </c>
      <c r="P11" s="1" t="s">
        <v>129</v>
      </c>
      <c r="Q11" s="1" t="s">
        <v>130</v>
      </c>
      <c r="R11" s="1" t="s">
        <v>177</v>
      </c>
      <c r="S11" s="1" t="s">
        <v>132</v>
      </c>
      <c r="T11" s="1" t="s">
        <v>133</v>
      </c>
      <c r="U11" s="1" t="s">
        <v>134</v>
      </c>
      <c r="V11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2022-10-29T01:09:52Z</dcterms:created>
  <dcterms:modified xsi:type="dcterms:W3CDTF">2022-10-29T01:18:46Z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B31F0672229A4501BCF607B657184B8F</vt:lpwstr>
  </property>
  <property fmtid="{D5CDD505-2E9C-101B-9397-08002B2CF9AE}" pid="3" name="KSOProductBuildVer">
    <vt:lpwstr>2052-11.1.0.12598</vt:lpwstr>
  </property>
</Properties>
</file>