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<sst xmlns="http://schemas.openxmlformats.org/spreadsheetml/2006/main" count="212" uniqueCount="129">
  <si>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</si>
  <si>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</si>
  <si>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</si>
  <si>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</si>
  <si>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</si>
  <si>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</si>
  <si>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</si>
  <si>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</si>
  <si>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</si>
  <si>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</si>
  <si>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</si>
  <si>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</si>
  <si>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</si>
  <si>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</si>
  <si>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</si>
  <si>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</si>
  <si>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</si>
  <si>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</si>
  <si>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</si>
  <si>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</si>
  <si>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</si>
  <si>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</si>
  <si>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</si>
  <si>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</si>
  <si>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</si>
  <si>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17591503641	</t>
  </si>
  <si>
    <t>Ctrip</t>
  </si>
  <si>
    <t>正常</t>
  </si>
  <si>
    <t>[京都]京都Gran M’s 酒店 (河原町)(Hotel Gran Ms Kyoto)(37210006)</t>
  </si>
  <si>
    <t>小型双人房&lt;不退款&gt;&lt;2人入住&gt;</t>
  </si>
  <si>
    <t>USD</t>
  </si>
  <si>
    <t>Miller/Jessica</t>
  </si>
  <si>
    <t>CA5326221029USD</t>
  </si>
  <si>
    <t>未提现</t>
  </si>
  <si>
    <t>携程开票</t>
  </si>
  <si>
    <t xml:space="preserve">2455777	</t>
  </si>
  <si>
    <t xml:space="preserve">	</t>
  </si>
  <si>
    <t xml:space="preserve">17902145422	</t>
  </si>
  <si>
    <t>[布拉格]格兰迪尔布拉格酒店(Grandior Hotel Prague)(37207121)</t>
  </si>
  <si>
    <t>豪华双人床房&lt;早餐&gt;&lt;不退款&gt;&lt;2人入住&gt;</t>
  </si>
  <si>
    <t>choi/songyi,choi/songyi</t>
  </si>
  <si>
    <t xml:space="preserve">2541468	</t>
  </si>
  <si>
    <t xml:space="preserve">461211	</t>
  </si>
  <si>
    <t xml:space="preserve">18799868709	</t>
  </si>
  <si>
    <t>[纽约]时代广场百老汇千禧酒店(Millennium Hotel Broadway Times Square)(37204775)</t>
  </si>
  <si>
    <t>大号床房&lt;不退款&gt;&lt;2人入住&gt;</t>
  </si>
  <si>
    <t>Russell/Alice,Mak/Cheuk In</t>
  </si>
  <si>
    <t xml:space="preserve">2659909	</t>
  </si>
  <si>
    <t>取消</t>
  </si>
  <si>
    <t xml:space="preserve">21367707015	</t>
  </si>
  <si>
    <t>[Rim Tai]清迈四季度假酒店(Four Seasons Resort Chiang Mai -Sha Plus)(44800414)</t>
  </si>
  <si>
    <t>一楼花园阁&lt;2人入住&gt;&lt;不退款&gt;</t>
  </si>
  <si>
    <t>Raut/VIDESHNANDAN,Raut/VIDESHNANDAN</t>
  </si>
  <si>
    <t xml:space="preserve">14939069	</t>
  </si>
  <si>
    <t xml:space="preserve">21567893977	</t>
  </si>
  <si>
    <t>[新加坡]新加坡圣淘沙湾 W 酒店(W Singapore - Sentosa Cove (SG Clean))(37214882)</t>
  </si>
  <si>
    <t>池景绝佳特大床房(带阳台)&lt;2人入住&gt;&lt;不退款&gt;</t>
  </si>
  <si>
    <t>WONG/CHONG YAU</t>
  </si>
  <si>
    <t xml:space="preserve">2757326	</t>
  </si>
  <si>
    <t xml:space="preserve">71064298	</t>
  </si>
  <si>
    <t>，</t>
  </si>
  <si>
    <t>A221029105424481</t>
  </si>
  <si>
    <t>A221029105501481</t>
  </si>
  <si>
    <t>USD / HKD 当前参考汇率: 7.84949</t>
  </si>
  <si>
    <t>总计： 2520 USD/
19780.71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</si>
  <si>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</si>
  <si>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</si>
  <si>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</si>
  <si>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</si>
  <si>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</si>
  <si>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</si>
  <si>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</si>
  <si>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</si>
  <si>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</si>
  <si>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</si>
  <si>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</si>
  <si>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</si>
  <si>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</si>
  <si>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</si>
  <si>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</si>
  <si>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</si>
  <si>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</si>
  <si>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</si>
  <si>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</si>
  <si>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2022-10-24</t>
  </si>
  <si>
    <t>2757326</t>
  </si>
  <si>
    <t>新加坡圣淘沙湾 W 酒店 (Staycation Approved)</t>
  </si>
  <si>
    <t>WONG CHONG YAU</t>
  </si>
  <si>
    <t>2022-10-25</t>
  </si>
  <si>
    <t>2022-10-26</t>
  </si>
  <si>
    <t>退房日周结</t>
  </si>
  <si>
    <t>2819.08</t>
  </si>
  <si>
    <t>389.00</t>
  </si>
  <si>
    <t>0</t>
  </si>
  <si>
    <t>0.00</t>
  </si>
  <si>
    <t>携程盛景国际直连</t>
  </si>
  <si>
    <t>01.010677</t>
  </si>
  <si>
    <t>2022-10-24 17:12:17</t>
  </si>
  <si>
    <t>否</t>
  </si>
  <si>
    <t>汇智国际旅游发展有限公司</t>
  </si>
  <si>
    <t>直连</t>
  </si>
  <si>
    <t>新加坡</t>
  </si>
  <si>
    <t>2022-10-08</t>
  </si>
  <si>
    <t>2731115</t>
  </si>
  <si>
    <t>清迈四季度假酒店</t>
  </si>
  <si>
    <t>Raut VIDESHNANDAN,Raut VIDESHNANDAN</t>
  </si>
  <si>
    <t>6606.73</t>
  </si>
  <si>
    <t>926.00</t>
  </si>
  <si>
    <t>2022-10-09 21:57:57</t>
  </si>
  <si>
    <t>直采</t>
  </si>
  <si>
    <t>泰国</t>
  </si>
  <si>
    <t>2022-08-19</t>
  </si>
  <si>
    <t>2659909</t>
  </si>
  <si>
    <t>时代广场百老汇千禧酒店</t>
  </si>
  <si>
    <t>Russell Alice,Mak Cheuk In</t>
  </si>
  <si>
    <t>2022-10-22</t>
  </si>
  <si>
    <t>5605.18</t>
  </si>
  <si>
    <t>824.00</t>
  </si>
  <si>
    <t>2022-08-19 08:30:33</t>
  </si>
  <si>
    <t>美国</t>
  </si>
  <si>
    <t>2022-05-07</t>
  </si>
  <si>
    <t>2541468</t>
  </si>
  <si>
    <t>格兰迪尔布拉格酒店</t>
  </si>
  <si>
    <t>choi songyi,choi songyi</t>
  </si>
  <si>
    <t>2022-10-23</t>
  </si>
  <si>
    <t>2545.35</t>
  </si>
  <si>
    <t>381.00</t>
  </si>
  <si>
    <t>2022-05-07 16:46:54</t>
  </si>
  <si>
    <t>捷克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</si>
</sst>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12</xdr:col>
      <xdr:colOff>647700</xdr:colOff>
      <xdr:row>48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9563100" cy="496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44853</v>
      </c>
      <c r="G2" s="6">
        <v>44860</v>
      </c>
      <c r="H2" s="4">
        <v>1</v>
      </c>
      <c r="I2" s="4">
        <v>7</v>
      </c>
      <c r="J2" s="4">
        <v>7</v>
      </c>
      <c r="K2" s="4" t="s">
        <v>30</v>
      </c>
      <c r="L2" s="4">
        <v>847</v>
      </c>
      <c r="M2" s="4">
        <v>847</v>
      </c>
      <c r="N2" s="4" t="s">
        <v>31</v>
      </c>
      <c r="O2" s="4" t="s">
        <v>32</v>
      </c>
      <c r="P2" s="4" t="s">
        <v>33</v>
      </c>
      <c r="Q2" s="4">
        <v>0</v>
      </c>
      <c r="R2" s="7">
        <v>44628</v>
      </c>
      <c r="S2" s="6">
        <v>44863</v>
      </c>
      <c r="T2" s="4" t="s">
        <v>34</v>
      </c>
      <c r="U2" s="4">
        <v>847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44857</v>
      </c>
      <c r="G3" s="6">
        <v>44860</v>
      </c>
      <c r="H3" s="4">
        <v>1</v>
      </c>
      <c r="I3" s="4">
        <v>3</v>
      </c>
      <c r="J3" s="4">
        <v>3</v>
      </c>
      <c r="K3" s="4" t="s">
        <v>30</v>
      </c>
      <c r="L3" s="4">
        <v>381</v>
      </c>
      <c r="M3" s="4">
        <v>381</v>
      </c>
      <c r="N3" s="4" t="s">
        <v>40</v>
      </c>
      <c r="O3" s="4" t="s">
        <v>32</v>
      </c>
      <c r="P3" s="4" t="s">
        <v>33</v>
      </c>
      <c r="Q3" s="4">
        <v>0</v>
      </c>
      <c r="R3" s="7">
        <v>44688</v>
      </c>
      <c r="S3" s="6">
        <v>44863</v>
      </c>
      <c r="T3" s="4" t="s">
        <v>34</v>
      </c>
      <c r="U3" s="4">
        <v>381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44856</v>
      </c>
      <c r="G4" s="6">
        <v>44860</v>
      </c>
      <c r="H4" s="4">
        <v>1</v>
      </c>
      <c r="I4" s="4">
        <v>4</v>
      </c>
      <c r="J4" s="4">
        <v>4</v>
      </c>
      <c r="K4" s="4" t="s">
        <v>30</v>
      </c>
      <c r="L4" s="4">
        <v>824</v>
      </c>
      <c r="M4" s="4">
        <v>824</v>
      </c>
      <c r="N4" s="4" t="s">
        <v>46</v>
      </c>
      <c r="O4" s="4" t="s">
        <v>32</v>
      </c>
      <c r="P4" s="4" t="s">
        <v>33</v>
      </c>
      <c r="Q4" s="4">
        <v>0</v>
      </c>
      <c r="R4" s="7">
        <v>44792</v>
      </c>
      <c r="S4" s="6">
        <v>44863</v>
      </c>
      <c r="T4" s="4" t="s">
        <v>34</v>
      </c>
      <c r="U4" s="4">
        <v>824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25</v>
      </c>
      <c r="B5" s="4" t="s">
        <v>26</v>
      </c>
      <c r="C5" s="4" t="s">
        <v>48</v>
      </c>
      <c r="D5" s="4" t="s">
        <v>28</v>
      </c>
      <c r="E5" s="4" t="s">
        <v>29</v>
      </c>
      <c r="F5" s="6">
        <v>44853</v>
      </c>
      <c r="G5" s="6">
        <v>44860</v>
      </c>
      <c r="H5" s="4">
        <v>1</v>
      </c>
      <c r="I5" s="4">
        <v>7</v>
      </c>
      <c r="J5" s="4">
        <v>7</v>
      </c>
      <c r="K5" s="4" t="s">
        <v>30</v>
      </c>
      <c r="L5" s="4">
        <v>-847</v>
      </c>
      <c r="M5" s="4">
        <v>-847</v>
      </c>
      <c r="N5" s="4" t="s">
        <v>31</v>
      </c>
      <c r="O5" s="4" t="s">
        <v>32</v>
      </c>
      <c r="P5" s="4" t="s">
        <v>33</v>
      </c>
      <c r="Q5" s="4">
        <v>0</v>
      </c>
      <c r="R5" s="7">
        <v>44628</v>
      </c>
      <c r="S5" s="6">
        <v>44863</v>
      </c>
      <c r="T5" s="4" t="s">
        <v>34</v>
      </c>
      <c r="U5" s="4">
        <v>-847</v>
      </c>
      <c r="V5" s="4">
        <v>0</v>
      </c>
      <c r="W5" s="4">
        <v>0</v>
      </c>
      <c r="X5" s="4" t="s">
        <v>35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44858</v>
      </c>
      <c r="G6" s="6">
        <v>44860</v>
      </c>
      <c r="H6" s="4">
        <v>1</v>
      </c>
      <c r="I6" s="4">
        <v>2</v>
      </c>
      <c r="J6" s="4">
        <v>2</v>
      </c>
      <c r="K6" s="4" t="s">
        <v>30</v>
      </c>
      <c r="L6" s="4">
        <v>926</v>
      </c>
      <c r="M6" s="4">
        <v>926</v>
      </c>
      <c r="N6" s="4" t="s">
        <v>52</v>
      </c>
      <c r="O6" s="4" t="s">
        <v>32</v>
      </c>
      <c r="P6" s="4" t="s">
        <v>33</v>
      </c>
      <c r="Q6" s="4">
        <v>0</v>
      </c>
      <c r="R6" s="7">
        <v>44842</v>
      </c>
      <c r="S6" s="6">
        <v>44863</v>
      </c>
      <c r="T6" s="4" t="s">
        <v>34</v>
      </c>
      <c r="U6" s="4">
        <v>926</v>
      </c>
      <c r="V6" s="4">
        <v>0</v>
      </c>
      <c r="W6" s="4">
        <v>0</v>
      </c>
      <c r="X6" s="4" t="s">
        <v>36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44859</v>
      </c>
      <c r="G7" s="6">
        <v>44860</v>
      </c>
      <c r="H7" s="4">
        <v>1</v>
      </c>
      <c r="I7" s="4">
        <v>1</v>
      </c>
      <c r="J7" s="4">
        <v>1</v>
      </c>
      <c r="K7" s="4" t="s">
        <v>30</v>
      </c>
      <c r="L7" s="4">
        <v>389</v>
      </c>
      <c r="M7" s="4">
        <v>389</v>
      </c>
      <c r="N7" s="4" t="s">
        <v>57</v>
      </c>
      <c r="O7" s="4" t="s">
        <v>32</v>
      </c>
      <c r="P7" s="4" t="s">
        <v>33</v>
      </c>
      <c r="Q7" s="4">
        <v>0</v>
      </c>
      <c r="R7" s="7">
        <v>44858</v>
      </c>
      <c r="S7" s="6">
        <v>44863</v>
      </c>
      <c r="T7" s="4" t="s">
        <v>34</v>
      </c>
      <c r="U7" s="4">
        <v>389</v>
      </c>
      <c r="V7" s="4">
        <v>0</v>
      </c>
      <c r="W7" s="4">
        <v>0</v>
      </c>
      <c r="X7" s="4" t="s">
        <v>58</v>
      </c>
      <c r="Y7" s="4" t="s">
        <v>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1" sqref="A11:D14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hidden="1" spans="1:9">
      <c r="A2" s="5">
        <v>17591503641</v>
      </c>
      <c r="B2" s="6">
        <v>44853</v>
      </c>
      <c r="C2" s="6">
        <v>44860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17902145422</v>
      </c>
      <c r="B3" s="6">
        <v>44857</v>
      </c>
      <c r="C3" s="6">
        <v>44860</v>
      </c>
      <c r="D3" s="4">
        <v>381</v>
      </c>
      <c r="E3" s="4" t="str">
        <f>VLOOKUP(A3,HOP!A:L,12,0)</f>
        <v>381.00</v>
      </c>
      <c r="F3" s="4" t="str">
        <f>VLOOKUP(A3,HOP!A:C,3,0)</f>
        <v>2541468</v>
      </c>
      <c r="G3" s="4">
        <f>D3-E3</f>
        <v>0</v>
      </c>
      <c r="H3" s="4" t="str">
        <f>$H$1&amp;F3</f>
        <v>，2541468</v>
      </c>
      <c r="I3" s="4" t="str">
        <f>VLOOKUP(A3,HOP!A:U,21,0)</f>
        <v>直连</v>
      </c>
    </row>
    <row r="4" s="4" customFormat="1" spans="1:9">
      <c r="A4" s="5">
        <v>18799868709</v>
      </c>
      <c r="B4" s="6">
        <v>44856</v>
      </c>
      <c r="C4" s="6">
        <v>44860</v>
      </c>
      <c r="D4" s="4">
        <v>824</v>
      </c>
      <c r="E4" s="4" t="str">
        <f>VLOOKUP(A4,HOP!A:L,12,0)</f>
        <v>824.00</v>
      </c>
      <c r="F4" s="4" t="str">
        <f>VLOOKUP(A4,HOP!A:C,3,0)</f>
        <v>2659909</v>
      </c>
      <c r="G4" s="4">
        <f>D4-E4</f>
        <v>0</v>
      </c>
      <c r="H4" s="4" t="str">
        <f>$H$1&amp;F4</f>
        <v>，2659909</v>
      </c>
      <c r="I4" s="4" t="str">
        <f>VLOOKUP(A4,HOP!A:U,21,0)</f>
        <v>直连</v>
      </c>
    </row>
    <row r="5" s="4" customFormat="1" spans="1:9">
      <c r="A5" s="5">
        <v>21367707015</v>
      </c>
      <c r="B5" s="6">
        <v>44858</v>
      </c>
      <c r="C5" s="6">
        <v>44860</v>
      </c>
      <c r="D5" s="4">
        <v>926</v>
      </c>
      <c r="E5" s="4" t="str">
        <f>VLOOKUP(A5,HOP!A:L,12,0)</f>
        <v>926.00</v>
      </c>
      <c r="F5" s="4" t="str">
        <f>VLOOKUP(A5,HOP!A:C,3,0)</f>
        <v>2731115</v>
      </c>
      <c r="G5" s="4">
        <f>D5-E5</f>
        <v>0</v>
      </c>
      <c r="H5" s="4" t="str">
        <f>$H$1&amp;F5</f>
        <v>，2731115</v>
      </c>
      <c r="I5" s="4" t="str">
        <f>VLOOKUP(A5,HOP!A:U,21,0)</f>
        <v>直采</v>
      </c>
    </row>
    <row r="6" s="4" customFormat="1" spans="1:9">
      <c r="A6" s="5">
        <v>21567893977</v>
      </c>
      <c r="B6" s="6">
        <v>44859</v>
      </c>
      <c r="C6" s="6">
        <v>44860</v>
      </c>
      <c r="D6" s="4">
        <v>389</v>
      </c>
      <c r="E6" s="4" t="str">
        <f>VLOOKUP(A6,HOP!A:L,12,0)</f>
        <v>389.00</v>
      </c>
      <c r="F6" s="4" t="str">
        <f>VLOOKUP(A6,HOP!A:C,3,0)</f>
        <v>2757326</v>
      </c>
      <c r="G6" s="4">
        <f>D6-E6</f>
        <v>0</v>
      </c>
      <c r="H6" s="4" t="str">
        <f>$H$1&amp;F6</f>
        <v>，2757326</v>
      </c>
      <c r="I6" s="4" t="str">
        <f>VLOOKUP(A6,HOP!A:U,21,0)</f>
        <v>直连</v>
      </c>
    </row>
    <row r="8" spans="4:4">
      <c r="D8" s="4">
        <f>SUM(D2:D7)</f>
        <v>2520</v>
      </c>
    </row>
    <row r="11" spans="1:4">
      <c r="A11" s="4" t="s">
        <v>61</v>
      </c>
      <c r="C11" s="4">
        <v>926</v>
      </c>
      <c r="D11" s="4">
        <v>7268.63</v>
      </c>
    </row>
    <row r="12" spans="1:4">
      <c r="A12" s="4" t="s">
        <v>62</v>
      </c>
      <c r="C12" s="4">
        <v>1594</v>
      </c>
      <c r="D12" s="4">
        <v>12512.08</v>
      </c>
    </row>
    <row r="13" spans="1:4">
      <c r="A13" s="4" t="s">
        <v>63</v>
      </c>
      <c r="C13" s="4">
        <f>SUBTOTAL(9,C11:C12)</f>
        <v>2520</v>
      </c>
      <c r="D13" s="4">
        <f>SUBTOTAL(9,D11:D12)</f>
        <v>19780.71</v>
      </c>
    </row>
    <row r="14" spans="1:1">
      <c r="A14" s="4" t="s">
        <v>64</v>
      </c>
    </row>
  </sheetData>
  <autoFilter ref="A1:X6">
    <filterColumn colId="3">
      <filters>
        <filter val="381"/>
        <filter val="824"/>
        <filter val="926"/>
        <filter val="3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  <c r="V1" s="2" t="s">
        <v>83</v>
      </c>
    </row>
    <row r="2" s="1" customFormat="1" spans="1:22">
      <c r="A2" s="3">
        <v>21567893977</v>
      </c>
      <c r="B2" s="1" t="s">
        <v>84</v>
      </c>
      <c r="C2" s="1" t="s">
        <v>85</v>
      </c>
      <c r="D2" s="1" t="s">
        <v>86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91</v>
      </c>
      <c r="J2" s="1" t="s">
        <v>30</v>
      </c>
      <c r="K2" s="1" t="s">
        <v>92</v>
      </c>
      <c r="L2" s="1" t="s">
        <v>92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  <c r="V2" s="1" t="s">
        <v>101</v>
      </c>
    </row>
    <row r="3" s="1" customFormat="1" spans="1:22">
      <c r="A3" s="3">
        <v>21367707015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84</v>
      </c>
      <c r="G3" s="1" t="s">
        <v>89</v>
      </c>
      <c r="H3" s="1" t="s">
        <v>90</v>
      </c>
      <c r="I3" s="1" t="s">
        <v>106</v>
      </c>
      <c r="J3" s="1" t="s">
        <v>30</v>
      </c>
      <c r="K3" s="1" t="s">
        <v>107</v>
      </c>
      <c r="L3" s="1" t="s">
        <v>107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108</v>
      </c>
      <c r="S3" s="1" t="s">
        <v>98</v>
      </c>
      <c r="T3" s="1" t="s">
        <v>99</v>
      </c>
      <c r="U3" s="1" t="s">
        <v>109</v>
      </c>
      <c r="V3" s="1" t="s">
        <v>110</v>
      </c>
    </row>
    <row r="4" s="1" customFormat="1" spans="1:22">
      <c r="A4" s="3">
        <v>18799868709</v>
      </c>
      <c r="B4" s="1" t="s">
        <v>111</v>
      </c>
      <c r="C4" s="1" t="s">
        <v>112</v>
      </c>
      <c r="D4" s="1" t="s">
        <v>113</v>
      </c>
      <c r="E4" s="1" t="s">
        <v>114</v>
      </c>
      <c r="F4" s="1" t="s">
        <v>115</v>
      </c>
      <c r="G4" s="1" t="s">
        <v>89</v>
      </c>
      <c r="H4" s="1" t="s">
        <v>90</v>
      </c>
      <c r="I4" s="1" t="s">
        <v>116</v>
      </c>
      <c r="J4" s="1" t="s">
        <v>30</v>
      </c>
      <c r="K4" s="1" t="s">
        <v>117</v>
      </c>
      <c r="L4" s="1" t="s">
        <v>117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118</v>
      </c>
      <c r="S4" s="1" t="s">
        <v>98</v>
      </c>
      <c r="T4" s="1" t="s">
        <v>99</v>
      </c>
      <c r="U4" s="1" t="s">
        <v>100</v>
      </c>
      <c r="V4" s="1" t="s">
        <v>119</v>
      </c>
    </row>
    <row r="5" s="1" customFormat="1" spans="1:22">
      <c r="A5" s="3">
        <v>17902145422</v>
      </c>
      <c r="B5" s="1" t="s">
        <v>120</v>
      </c>
      <c r="C5" s="1" t="s">
        <v>121</v>
      </c>
      <c r="D5" s="1" t="s">
        <v>122</v>
      </c>
      <c r="E5" s="1" t="s">
        <v>123</v>
      </c>
      <c r="F5" s="1" t="s">
        <v>124</v>
      </c>
      <c r="G5" s="1" t="s">
        <v>89</v>
      </c>
      <c r="H5" s="1" t="s">
        <v>90</v>
      </c>
      <c r="I5" s="1" t="s">
        <v>125</v>
      </c>
      <c r="J5" s="1" t="s">
        <v>30</v>
      </c>
      <c r="K5" s="1" t="s">
        <v>126</v>
      </c>
      <c r="L5" s="1" t="s">
        <v>126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127</v>
      </c>
      <c r="S5" s="1" t="s">
        <v>98</v>
      </c>
      <c r="T5" s="1" t="s">
        <v>99</v>
      </c>
      <c r="U5" s="1" t="s">
        <v>100</v>
      </c>
      <c r="V5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2022-10-29T02:33:40Z</dcterms:created>
  <dcterms:modified xsi:type="dcterms:W3CDTF">2022-10-29T02:53:32Z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74878EFA40FB48A3BCCAD1241522F7AA</vt:lpwstr>
  </property>
  <property fmtid="{D5CDD505-2E9C-101B-9397-08002B2CF9AE}" pid="3" name="KSOProductBuildVer">
    <vt:lpwstr>2052-11.1.0.12598</vt:lpwstr>
  </property>
</Properties>
</file>