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<sst xmlns="http://schemas.openxmlformats.org/spreadsheetml/2006/main" count="258" uniqueCount="151">
  <si>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</si>
  <si>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</si>
  <si>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</si>
  <si>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</si>
  <si>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</si>
  <si>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</si>
  <si>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</si>
  <si>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</si>
  <si>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</si>
  <si>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</si>
  <si>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</si>
  <si>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</si>
  <si>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</si>
  <si>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</si>
  <si>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</si>
  <si>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</si>
  <si>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</si>
  <si>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</si>
  <si>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</si>
  <si>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</si>
  <si>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</si>
  <si>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</si>
  <si>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</si>
  <si>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</si>
  <si>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</si>
  <si>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17791434108	</t>
  </si>
  <si>
    <t>Ctrip</t>
  </si>
  <si>
    <t>正常</t>
  </si>
  <si>
    <t>[巴黎]奥斯丁圣拉扎尔酒店(Austin＇s Saint Lazare Hotel)(26540692)</t>
  </si>
  <si>
    <t>标准大床房&lt;2人入住&gt;&lt;不退款&gt;</t>
  </si>
  <si>
    <t>USD</t>
  </si>
  <si>
    <t>Zheng/Min</t>
  </si>
  <si>
    <t>CA6352221031USD-W</t>
  </si>
  <si>
    <t>未提现</t>
  </si>
  <si>
    <t>携程开票</t>
  </si>
  <si>
    <t xml:space="preserve">2506948	</t>
  </si>
  <si>
    <t xml:space="preserve">EXP-1924315023	</t>
  </si>
  <si>
    <t xml:space="preserve">17976937183	</t>
  </si>
  <si>
    <t>[富国岛]富国岛贝壳水疗度假村(The Shells Resort &amp; Spa Phu Quoc)(9579647)</t>
  </si>
  <si>
    <t>园景奢华别墅&lt;2人入住&gt;&lt;不退款&gt;</t>
  </si>
  <si>
    <t>Chen/Ian,Chen/Ian</t>
  </si>
  <si>
    <t xml:space="preserve">2560461	</t>
  </si>
  <si>
    <t xml:space="preserve">EXP-1946507326	</t>
  </si>
  <si>
    <t xml:space="preserve">18039014541	</t>
  </si>
  <si>
    <t>[曼谷]曼谷拉查丹利中心酒店  (SHA Plus+)(Grande Centre Point Hotel Ratchadamri Bangkok  (SHA Plus+))(23861662)</t>
  </si>
  <si>
    <t>两卧室行政套房&lt;2人入住&gt;&lt;不退款&gt;</t>
  </si>
  <si>
    <t>tan/iris,tan/iris</t>
  </si>
  <si>
    <t xml:space="preserve">	</t>
  </si>
  <si>
    <t xml:space="preserve">EXP-1952722263	</t>
  </si>
  <si>
    <t>取消</t>
  </si>
  <si>
    <t xml:space="preserve">21024109841	</t>
  </si>
  <si>
    <t>[蒙特雷]MBM红太阳酒店(Mbm Red Sun Hotel)(39488856)</t>
  </si>
  <si>
    <t>标准间1特大床&lt;2人入住&gt;&lt;不退款&gt;</t>
  </si>
  <si>
    <t>Cruz/Carlos</t>
  </si>
  <si>
    <t xml:space="preserve">2693734	</t>
  </si>
  <si>
    <t xml:space="preserve">125	</t>
  </si>
  <si>
    <t xml:space="preserve">21105488291	</t>
  </si>
  <si>
    <t>[蒙特利尔]蒙特利尔中心科洛姆酒店(Hotel Chrome Montreal Centre-Ville)(23878733)</t>
  </si>
  <si>
    <t>标准大号床房带沙发床房&lt;2人入住&gt;&lt;不退款&gt;</t>
  </si>
  <si>
    <t>Naqvi/Shoaib</t>
  </si>
  <si>
    <t xml:space="preserve">18525408199	</t>
  </si>
  <si>
    <t>调整</t>
  </si>
  <si>
    <t>[釜山]阿文特里釜山酒店(Aventree Hotel Busan)(15627177)</t>
  </si>
  <si>
    <t>豪华双人房(至少连住2晚及以上)&lt;2人入住&gt;&lt;不退款&gt;</t>
  </si>
  <si>
    <t>Shin/Yu jin</t>
  </si>
  <si>
    <t xml:space="preserve">2634226	</t>
  </si>
  <si>
    <t xml:space="preserve">0138647	</t>
  </si>
  <si>
    <t xml:space="preserve">21570406946	</t>
  </si>
  <si>
    <t>[清迈]清迈菩提塞雷纳酒店(Bodhi Serene, Chiang Mai)(23861619)</t>
  </si>
  <si>
    <t>奢华客房, 1 张双人床或 2 张单人床(至少连住2晚及以上)</t>
  </si>
  <si>
    <t>Morissette/Claude</t>
  </si>
  <si>
    <t xml:space="preserve">2757923	</t>
  </si>
  <si>
    <t xml:space="preserve">acknowledge	</t>
  </si>
  <si>
    <t>，</t>
  </si>
  <si>
    <t>本期收回58元</t>
  </si>
  <si>
    <t>A221031103611481</t>
  </si>
  <si>
    <t>A221031103707481</t>
  </si>
  <si>
    <t>USD / THB 当前参考汇率: 38.072</t>
  </si>
  <si>
    <t>总计： 1345 USD/
51206.84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</si>
  <si>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</si>
  <si>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</si>
  <si>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</si>
  <si>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</si>
  <si>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</si>
  <si>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</si>
  <si>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</si>
  <si>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</si>
  <si>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</si>
  <si>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</si>
  <si>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</si>
  <si>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</si>
  <si>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</si>
  <si>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</si>
  <si>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</si>
  <si>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</si>
  <si>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</si>
  <si>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</si>
  <si>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</si>
  <si>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</si>
  <si>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2757923</t>
  </si>
  <si>
    <t>清迈菩提塞雷纳酒店</t>
  </si>
  <si>
    <t>Morissette Claude</t>
  </si>
  <si>
    <t>2022-10-25</t>
  </si>
  <si>
    <t>2022-10-30</t>
  </si>
  <si>
    <t>退房日周结</t>
  </si>
  <si>
    <t>1630.58</t>
  </si>
  <si>
    <t>225.00</t>
  </si>
  <si>
    <t>0</t>
  </si>
  <si>
    <t>0.00</t>
  </si>
  <si>
    <t>携程国际直连(CIT)</t>
  </si>
  <si>
    <t>01.011176</t>
  </si>
  <si>
    <t>2022-10-24 23:58:16</t>
  </si>
  <si>
    <t>否</t>
  </si>
  <si>
    <t>汇智国际旅游发展有限公司</t>
  </si>
  <si>
    <t>直连</t>
  </si>
  <si>
    <t>泰国</t>
  </si>
  <si>
    <t>2022-09-21</t>
  </si>
  <si>
    <t>2701225</t>
  </si>
  <si>
    <t>蒙特利尔中心科洛姆酒店</t>
  </si>
  <si>
    <t>Naqvi Shoaib</t>
  </si>
  <si>
    <t>2022-10-23</t>
  </si>
  <si>
    <t>2022-10-26</t>
  </si>
  <si>
    <t>1554.85</t>
  </si>
  <si>
    <t>221.00</t>
  </si>
  <si>
    <t>2022-09-21 08:49:34</t>
  </si>
  <si>
    <t>加拿大</t>
  </si>
  <si>
    <t>2022-09-16</t>
  </si>
  <si>
    <t>2693734</t>
  </si>
  <si>
    <t>MBM红太阳酒店</t>
  </si>
  <si>
    <t>Cruz Carlos</t>
  </si>
  <si>
    <t>469.63</t>
  </si>
  <si>
    <t>67.00</t>
  </si>
  <si>
    <t>2022-09-16 06:09:51</t>
  </si>
  <si>
    <t>墨西哥</t>
  </si>
  <si>
    <t>2022-06-02</t>
  </si>
  <si>
    <t>2574063</t>
  </si>
  <si>
    <t>曼谷拉查丹利中心酒店  (SHA Plus+)</t>
  </si>
  <si>
    <t>tan iris,tan iris</t>
  </si>
  <si>
    <t>2022-10-27</t>
  </si>
  <si>
    <t>3759.09</t>
  </si>
  <si>
    <t>561.00</t>
  </si>
  <si>
    <t>2022-06-02 17:03:56</t>
  </si>
  <si>
    <t>2022-05-22</t>
  </si>
  <si>
    <t>2560461</t>
  </si>
  <si>
    <t>富国岛贝壳水疗度假村</t>
  </si>
  <si>
    <t>Chen Ian,Chen Ian</t>
  </si>
  <si>
    <t>2022-10-21</t>
  </si>
  <si>
    <t>1428.74</t>
  </si>
  <si>
    <t>213.00</t>
  </si>
  <si>
    <t>2022-05-22 18:43:35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</si>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</sst>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76200</xdr:colOff>
      <xdr:row>52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677400" cy="492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44858</v>
      </c>
      <c r="G2" s="6">
        <v>44864</v>
      </c>
      <c r="H2" s="4">
        <v>1</v>
      </c>
      <c r="I2" s="4">
        <v>6</v>
      </c>
      <c r="J2" s="4">
        <v>6</v>
      </c>
      <c r="K2" s="4" t="s">
        <v>30</v>
      </c>
      <c r="L2" s="4">
        <v>1296</v>
      </c>
      <c r="M2" s="4">
        <v>1296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44663</v>
      </c>
      <c r="S2" s="6">
        <v>44865</v>
      </c>
      <c r="T2" s="4" t="s">
        <v>34</v>
      </c>
      <c r="U2" s="4">
        <v>1296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44858</v>
      </c>
      <c r="H3" s="4">
        <v>1</v>
      </c>
      <c r="I3" s="4">
        <v>3</v>
      </c>
      <c r="J3" s="4">
        <v>3</v>
      </c>
      <c r="K3" s="4" t="s">
        <v>30</v>
      </c>
      <c r="L3" s="4">
        <v>213</v>
      </c>
      <c r="M3" s="4">
        <v>213</v>
      </c>
      <c r="N3" s="4" t="s">
        <v>40</v>
      </c>
      <c r="O3" s="4" t="s">
        <v>32</v>
      </c>
      <c r="P3" s="4" t="s">
        <v>33</v>
      </c>
      <c r="Q3" s="4">
        <v>0</v>
      </c>
      <c r="R3" s="7">
        <v>44703</v>
      </c>
      <c r="S3" s="6">
        <v>44865</v>
      </c>
      <c r="T3" s="4" t="s">
        <v>34</v>
      </c>
      <c r="U3" s="4">
        <v>213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44861</v>
      </c>
      <c r="G4" s="6">
        <v>44864</v>
      </c>
      <c r="H4" s="4">
        <v>1</v>
      </c>
      <c r="I4" s="4">
        <v>3</v>
      </c>
      <c r="J4" s="4">
        <v>3</v>
      </c>
      <c r="K4" s="4" t="s">
        <v>30</v>
      </c>
      <c r="L4" s="4">
        <v>561</v>
      </c>
      <c r="M4" s="4">
        <v>561</v>
      </c>
      <c r="N4" s="4" t="s">
        <v>46</v>
      </c>
      <c r="O4" s="4" t="s">
        <v>32</v>
      </c>
      <c r="P4" s="4" t="s">
        <v>33</v>
      </c>
      <c r="Q4" s="4">
        <v>0</v>
      </c>
      <c r="R4" s="7">
        <v>44714</v>
      </c>
      <c r="S4" s="6">
        <v>44865</v>
      </c>
      <c r="T4" s="4" t="s">
        <v>34</v>
      </c>
      <c r="U4" s="4">
        <v>561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25</v>
      </c>
      <c r="B5" s="4" t="s">
        <v>26</v>
      </c>
      <c r="C5" s="4" t="s">
        <v>49</v>
      </c>
      <c r="D5" s="4" t="s">
        <v>28</v>
      </c>
      <c r="E5" s="4" t="s">
        <v>29</v>
      </c>
      <c r="F5" s="6">
        <v>44858</v>
      </c>
      <c r="G5" s="6">
        <v>44864</v>
      </c>
      <c r="H5" s="4">
        <v>1</v>
      </c>
      <c r="I5" s="4">
        <v>6</v>
      </c>
      <c r="J5" s="4">
        <v>6</v>
      </c>
      <c r="K5" s="4" t="s">
        <v>30</v>
      </c>
      <c r="L5" s="4">
        <v>-1296</v>
      </c>
      <c r="M5" s="4">
        <v>-1296</v>
      </c>
      <c r="N5" s="4" t="s">
        <v>31</v>
      </c>
      <c r="O5" s="4" t="s">
        <v>32</v>
      </c>
      <c r="P5" s="4" t="s">
        <v>33</v>
      </c>
      <c r="Q5" s="4">
        <v>0</v>
      </c>
      <c r="R5" s="7">
        <v>44663</v>
      </c>
      <c r="S5" s="6">
        <v>44865</v>
      </c>
      <c r="T5" s="4" t="s">
        <v>34</v>
      </c>
      <c r="U5" s="4">
        <v>-1296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44857</v>
      </c>
      <c r="G6" s="6">
        <v>44858</v>
      </c>
      <c r="H6" s="4">
        <v>1</v>
      </c>
      <c r="I6" s="4">
        <v>1</v>
      </c>
      <c r="J6" s="4">
        <v>1</v>
      </c>
      <c r="K6" s="4" t="s">
        <v>30</v>
      </c>
      <c r="L6" s="4">
        <v>67</v>
      </c>
      <c r="M6" s="4">
        <v>67</v>
      </c>
      <c r="N6" s="4" t="s">
        <v>53</v>
      </c>
      <c r="O6" s="4" t="s">
        <v>32</v>
      </c>
      <c r="P6" s="4" t="s">
        <v>33</v>
      </c>
      <c r="Q6" s="4">
        <v>0</v>
      </c>
      <c r="R6" s="7">
        <v>44820</v>
      </c>
      <c r="S6" s="6">
        <v>44865</v>
      </c>
      <c r="T6" s="4" t="s">
        <v>34</v>
      </c>
      <c r="U6" s="4">
        <v>67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44857</v>
      </c>
      <c r="G7" s="6">
        <v>44860</v>
      </c>
      <c r="H7" s="4">
        <v>1</v>
      </c>
      <c r="I7" s="4">
        <v>3</v>
      </c>
      <c r="J7" s="4">
        <v>3</v>
      </c>
      <c r="K7" s="4" t="s">
        <v>30</v>
      </c>
      <c r="L7" s="4">
        <v>221</v>
      </c>
      <c r="M7" s="4">
        <v>221</v>
      </c>
      <c r="N7" s="4" t="s">
        <v>59</v>
      </c>
      <c r="O7" s="4" t="s">
        <v>32</v>
      </c>
      <c r="P7" s="4" t="s">
        <v>33</v>
      </c>
      <c r="Q7" s="4">
        <v>0</v>
      </c>
      <c r="R7" s="7">
        <v>44825</v>
      </c>
      <c r="S7" s="6">
        <v>44865</v>
      </c>
      <c r="T7" s="4" t="s">
        <v>34</v>
      </c>
      <c r="U7" s="4">
        <v>221</v>
      </c>
      <c r="V7" s="4">
        <v>0</v>
      </c>
      <c r="W7" s="4">
        <v>0</v>
      </c>
      <c r="X7" s="4" t="s">
        <v>47</v>
      </c>
      <c r="Y7" s="4" t="s">
        <v>47</v>
      </c>
    </row>
    <row r="8" s="4" customFormat="1" spans="1:25">
      <c r="A8" s="4" t="s">
        <v>60</v>
      </c>
      <c r="B8" s="4" t="s">
        <v>26</v>
      </c>
      <c r="C8" s="4" t="s">
        <v>61</v>
      </c>
      <c r="D8" s="4" t="s">
        <v>62</v>
      </c>
      <c r="E8" s="4" t="s">
        <v>63</v>
      </c>
      <c r="F8" s="6">
        <v>44776</v>
      </c>
      <c r="G8" s="6">
        <v>44778</v>
      </c>
      <c r="H8" s="4">
        <v>1</v>
      </c>
      <c r="I8" s="4">
        <v>2</v>
      </c>
      <c r="J8" s="4">
        <v>2</v>
      </c>
      <c r="K8" s="4" t="s">
        <v>30</v>
      </c>
      <c r="L8" s="4">
        <v>58</v>
      </c>
      <c r="M8" s="4">
        <v>58</v>
      </c>
      <c r="N8" s="4" t="s">
        <v>64</v>
      </c>
      <c r="O8" s="4" t="s">
        <v>32</v>
      </c>
      <c r="P8" s="4" t="s">
        <v>33</v>
      </c>
      <c r="Q8" s="4">
        <v>0</v>
      </c>
      <c r="R8" s="7">
        <v>44769.3950462963</v>
      </c>
      <c r="S8" s="6">
        <v>44865</v>
      </c>
      <c r="T8" s="4" t="s">
        <v>34</v>
      </c>
      <c r="U8" s="4">
        <v>58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44859</v>
      </c>
      <c r="G9" s="6">
        <v>44864</v>
      </c>
      <c r="H9" s="4">
        <v>1</v>
      </c>
      <c r="I9" s="4">
        <v>5</v>
      </c>
      <c r="J9" s="4">
        <v>5</v>
      </c>
      <c r="K9" s="4" t="s">
        <v>30</v>
      </c>
      <c r="L9" s="4">
        <v>225</v>
      </c>
      <c r="M9" s="4">
        <v>225</v>
      </c>
      <c r="N9" s="4" t="s">
        <v>70</v>
      </c>
      <c r="O9" s="4" t="s">
        <v>32</v>
      </c>
      <c r="P9" s="4" t="s">
        <v>33</v>
      </c>
      <c r="Q9" s="4">
        <v>0</v>
      </c>
      <c r="R9" s="7">
        <v>44858</v>
      </c>
      <c r="S9" s="6">
        <v>44865</v>
      </c>
      <c r="T9" s="4" t="s">
        <v>34</v>
      </c>
      <c r="U9" s="4">
        <v>225</v>
      </c>
      <c r="V9" s="4">
        <v>0</v>
      </c>
      <c r="W9" s="4">
        <v>0</v>
      </c>
      <c r="X9" s="4" t="s">
        <v>71</v>
      </c>
      <c r="Y9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F7" sqref="F7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hidden="1" spans="1:9">
      <c r="A2" s="5">
        <v>17791434108</v>
      </c>
      <c r="B2" s="6">
        <v>44858</v>
      </c>
      <c r="C2" s="6">
        <v>44864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17976937183</v>
      </c>
      <c r="B3" s="6">
        <v>44855</v>
      </c>
      <c r="C3" s="6">
        <v>44858</v>
      </c>
      <c r="D3" s="4">
        <v>213</v>
      </c>
      <c r="E3" s="4" t="str">
        <f>VLOOKUP(A3,HOP!A:L,12,0)</f>
        <v>213.00</v>
      </c>
      <c r="F3" s="4" t="str">
        <f>VLOOKUP(A3,HOP!A:C,3,0)</f>
        <v>2560461</v>
      </c>
      <c r="G3" s="4">
        <f t="shared" ref="G3:G8" si="0">D3-E3</f>
        <v>0</v>
      </c>
      <c r="H3" s="4" t="str">
        <f t="shared" ref="H3:H8" si="1">$H$1&amp;F3</f>
        <v>，2560461</v>
      </c>
      <c r="I3" s="4" t="str">
        <f>VLOOKUP(A3,HOP!A:U,21,0)</f>
        <v>直连</v>
      </c>
    </row>
    <row r="4" s="4" customFormat="1" spans="1:9">
      <c r="A4" s="5">
        <v>18039014541</v>
      </c>
      <c r="B4" s="6">
        <v>44861</v>
      </c>
      <c r="C4" s="6">
        <v>44864</v>
      </c>
      <c r="D4" s="4">
        <v>561</v>
      </c>
      <c r="E4" s="4" t="str">
        <f>VLOOKUP(A4,HOP!A:L,12,0)</f>
        <v>561.00</v>
      </c>
      <c r="F4" s="4" t="str">
        <f>VLOOKUP(A4,HOP!A:C,3,0)</f>
        <v>2574063</v>
      </c>
      <c r="G4" s="4">
        <f t="shared" si="0"/>
        <v>0</v>
      </c>
      <c r="H4" s="4" t="str">
        <f t="shared" si="1"/>
        <v>，2574063</v>
      </c>
      <c r="I4" s="4" t="str">
        <f>VLOOKUP(A4,HOP!A:U,21,0)</f>
        <v>直连</v>
      </c>
    </row>
    <row r="5" s="4" customFormat="1" spans="1:9">
      <c r="A5" s="5">
        <v>21024109841</v>
      </c>
      <c r="B5" s="6">
        <v>44857</v>
      </c>
      <c r="C5" s="6">
        <v>44858</v>
      </c>
      <c r="D5" s="4">
        <v>67</v>
      </c>
      <c r="E5" s="4" t="str">
        <f>VLOOKUP(A5,HOP!A:L,12,0)</f>
        <v>67.00</v>
      </c>
      <c r="F5" s="4" t="str">
        <f>VLOOKUP(A5,HOP!A:C,3,0)</f>
        <v>2693734</v>
      </c>
      <c r="G5" s="4">
        <f t="shared" si="0"/>
        <v>0</v>
      </c>
      <c r="H5" s="4" t="str">
        <f t="shared" si="1"/>
        <v>，2693734</v>
      </c>
      <c r="I5" s="4" t="str">
        <f>VLOOKUP(A5,HOP!A:U,21,0)</f>
        <v>直连</v>
      </c>
    </row>
    <row r="6" s="4" customFormat="1" spans="1:9">
      <c r="A6" s="5">
        <v>21105488291</v>
      </c>
      <c r="B6" s="6">
        <v>44857</v>
      </c>
      <c r="C6" s="6">
        <v>44860</v>
      </c>
      <c r="D6" s="4">
        <v>221</v>
      </c>
      <c r="E6" s="4" t="str">
        <f>VLOOKUP(A6,HOP!A:L,12,0)</f>
        <v>221.00</v>
      </c>
      <c r="F6" s="4" t="str">
        <f>VLOOKUP(A6,HOP!A:C,3,0)</f>
        <v>2701225</v>
      </c>
      <c r="G6" s="4">
        <f t="shared" si="0"/>
        <v>0</v>
      </c>
      <c r="H6" s="4" t="str">
        <f t="shared" si="1"/>
        <v>，2701225</v>
      </c>
      <c r="I6" s="4" t="str">
        <f>VLOOKUP(A6,HOP!A:U,21,0)</f>
        <v>直连</v>
      </c>
    </row>
    <row r="7" s="4" customFormat="1" spans="1:10">
      <c r="A7" s="5">
        <v>18525408199</v>
      </c>
      <c r="B7" s="6">
        <v>44776</v>
      </c>
      <c r="C7" s="6">
        <v>44778</v>
      </c>
      <c r="D7" s="4">
        <v>58</v>
      </c>
      <c r="E7" s="4" t="e">
        <f>VLOOKUP(A7,HOP!A:L,12,0)</f>
        <v>#N/A</v>
      </c>
      <c r="F7" s="4">
        <v>2634226</v>
      </c>
      <c r="G7" s="4" t="e">
        <f t="shared" si="0"/>
        <v>#N/A</v>
      </c>
      <c r="H7" s="4" t="str">
        <f t="shared" si="1"/>
        <v>，2634226</v>
      </c>
      <c r="I7" s="4" t="e">
        <f>VLOOKUP(A7,HOP!A:U,21,0)</f>
        <v>#N/A</v>
      </c>
      <c r="J7" s="4" t="s">
        <v>74</v>
      </c>
    </row>
    <row r="8" s="4" customFormat="1" spans="1:9">
      <c r="A8" s="5">
        <v>21570406946</v>
      </c>
      <c r="B8" s="6">
        <v>44859</v>
      </c>
      <c r="C8" s="6">
        <v>44864</v>
      </c>
      <c r="D8" s="4">
        <v>225</v>
      </c>
      <c r="E8" s="4" t="str">
        <f>VLOOKUP(A8,HOP!A:L,12,0)</f>
        <v>225.00</v>
      </c>
      <c r="F8" s="4" t="str">
        <f>VLOOKUP(A8,HOP!A:C,3,0)</f>
        <v>2757923</v>
      </c>
      <c r="G8" s="4">
        <f t="shared" si="0"/>
        <v>0</v>
      </c>
      <c r="H8" s="4" t="str">
        <f t="shared" si="1"/>
        <v>，2757923</v>
      </c>
      <c r="I8" s="4" t="str">
        <f>VLOOKUP(A8,HOP!A:U,21,0)</f>
        <v>直连</v>
      </c>
    </row>
    <row r="10" spans="4:4">
      <c r="D10" s="4">
        <f>SUM(D2:D9)</f>
        <v>1345</v>
      </c>
    </row>
    <row r="14" spans="1:5">
      <c r="A14" s="4" t="s">
        <v>75</v>
      </c>
      <c r="D14" s="4">
        <v>1287</v>
      </c>
      <c r="E14" s="4">
        <v>48998.66</v>
      </c>
    </row>
    <row r="15" spans="1:5">
      <c r="A15" s="4" t="s">
        <v>76</v>
      </c>
      <c r="D15" s="4">
        <v>58</v>
      </c>
      <c r="E15" s="4">
        <v>2208.18</v>
      </c>
    </row>
    <row r="16" spans="1:5">
      <c r="A16" s="4" t="s">
        <v>77</v>
      </c>
      <c r="D16" s="4">
        <f>SUBTOTAL(9,D14:D15)</f>
        <v>1345</v>
      </c>
      <c r="E16" s="4">
        <f>SUBTOTAL(9,E14:E15)</f>
        <v>51206.84</v>
      </c>
    </row>
    <row r="17" spans="1:1">
      <c r="A17" s="4" t="s">
        <v>78</v>
      </c>
    </row>
  </sheetData>
  <autoFilter ref="A1:X8">
    <filterColumn colId="3">
      <filters>
        <filter val="221"/>
        <filter val="561"/>
        <filter val="213"/>
        <filter val="225"/>
        <filter val="67"/>
        <filter val="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21570406946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21105488291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104</v>
      </c>
      <c r="I3" s="1" t="s">
        <v>122</v>
      </c>
      <c r="J3" s="1" t="s">
        <v>30</v>
      </c>
      <c r="K3" s="1" t="s">
        <v>123</v>
      </c>
      <c r="L3" s="1" t="s">
        <v>123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124</v>
      </c>
      <c r="S3" s="1" t="s">
        <v>112</v>
      </c>
      <c r="T3" s="1" t="s">
        <v>113</v>
      </c>
      <c r="U3" s="1" t="s">
        <v>114</v>
      </c>
      <c r="V3" s="1" t="s">
        <v>125</v>
      </c>
    </row>
    <row r="4" s="1" customFormat="1" spans="1:22">
      <c r="A4" s="3">
        <v>21024109841</v>
      </c>
      <c r="B4" s="1" t="s">
        <v>126</v>
      </c>
      <c r="C4" s="1" t="s">
        <v>127</v>
      </c>
      <c r="D4" s="1" t="s">
        <v>128</v>
      </c>
      <c r="E4" s="1" t="s">
        <v>129</v>
      </c>
      <c r="F4" s="1" t="s">
        <v>120</v>
      </c>
      <c r="G4" s="1" t="s">
        <v>98</v>
      </c>
      <c r="H4" s="1" t="s">
        <v>104</v>
      </c>
      <c r="I4" s="1" t="s">
        <v>130</v>
      </c>
      <c r="J4" s="1" t="s">
        <v>30</v>
      </c>
      <c r="K4" s="1" t="s">
        <v>131</v>
      </c>
      <c r="L4" s="1" t="s">
        <v>131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132</v>
      </c>
      <c r="S4" s="1" t="s">
        <v>112</v>
      </c>
      <c r="T4" s="1" t="s">
        <v>113</v>
      </c>
      <c r="U4" s="1" t="s">
        <v>114</v>
      </c>
      <c r="V4" s="1" t="s">
        <v>133</v>
      </c>
    </row>
    <row r="5" s="1" customFormat="1" spans="1:22">
      <c r="A5" s="3">
        <v>18039014541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138</v>
      </c>
      <c r="G5" s="1" t="s">
        <v>103</v>
      </c>
      <c r="H5" s="1" t="s">
        <v>104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141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17976937183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146</v>
      </c>
      <c r="G6" s="1" t="s">
        <v>98</v>
      </c>
      <c r="H6" s="1" t="s">
        <v>104</v>
      </c>
      <c r="I6" s="1" t="s">
        <v>147</v>
      </c>
      <c r="J6" s="1" t="s">
        <v>30</v>
      </c>
      <c r="K6" s="1" t="s">
        <v>148</v>
      </c>
      <c r="L6" s="1" t="s">
        <v>148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149</v>
      </c>
      <c r="S6" s="1" t="s">
        <v>112</v>
      </c>
      <c r="T6" s="1" t="s">
        <v>113</v>
      </c>
      <c r="U6" s="1" t="s">
        <v>114</v>
      </c>
      <c r="V6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2022-10-31T02:28:00Z</dcterms:created>
  <dcterms:modified xsi:type="dcterms:W3CDTF">2022-10-31T02:37:39Z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C7A5EBF030AD43D8854732781025F7B7</vt:lpwstr>
  </property>
  <property fmtid="{D5CDD505-2E9C-101B-9397-08002B2CF9AE}" pid="3" name="KSOProductBuildVer">
    <vt:lpwstr>2052-11.1.0.12598</vt:lpwstr>
  </property>
</Properties>
</file>