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对账!$A$1:$X$18</definedName>
  </definedNames>
  <calcPr calcId="144525"/>
</workbook>
</file>

<file path=xl/sharedStrings.xml><?xml version="1.0" encoding="utf-8"?>
<sst xmlns="http://schemas.openxmlformats.org/spreadsheetml/2006/main" count="601" uniqueCount="265">
  <si>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</si>
  <si>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</si>
  <si>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</si>
  <si>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</si>
  <si>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</si>
  <si>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</si>
  <si>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</si>
  <si>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</si>
  <si>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</si>
  <si>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</si>
  <si>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</si>
  <si>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</si>
  <si>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</si>
  <si>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</si>
  <si>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</si>
  <si>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</si>
  <si>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</si>
  <si>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</si>
  <si>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</si>
  <si>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</si>
  <si>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</si>
  <si>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</si>
  <si>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</si>
  <si>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</si>
  <si>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</si>
  <si>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21374162535	</t>
  </si>
  <si>
    <t>Ctrip</t>
  </si>
  <si>
    <t>正常</t>
  </si>
  <si>
    <t>[清迈]茶拉6号酒店 (SHA Plus +)(Chala Number 6 (SHA Plus +))(40721627)</t>
  </si>
  <si>
    <t>豪华房&lt;2人入住&gt;&lt;不退款&gt;</t>
  </si>
  <si>
    <t>USD</t>
  </si>
  <si>
    <t>Ng/Jia Wei,Ng/Jia Wei</t>
  </si>
  <si>
    <t>CA5326221030USD</t>
  </si>
  <si>
    <t>未提现</t>
  </si>
  <si>
    <t>携程开票</t>
  </si>
  <si>
    <t xml:space="preserve">2732528	</t>
  </si>
  <si>
    <t xml:space="preserve">24837	</t>
  </si>
  <si>
    <t xml:space="preserve">21582459948	</t>
  </si>
  <si>
    <t>[普吉岛]普吉岛悦梿酒店(SHA Extra Plus)(Cassia Phuket(SHA Extra Plus))(40721459)</t>
  </si>
  <si>
    <t>一卧室套房&lt;2人入住&gt;&lt;不退款&gt;&lt;早餐&gt;</t>
  </si>
  <si>
    <t>Burns/Catherine</t>
  </si>
  <si>
    <t xml:space="preserve">2760263	</t>
  </si>
  <si>
    <t xml:space="preserve">27004651	</t>
  </si>
  <si>
    <t xml:space="preserve">21586901672	</t>
  </si>
  <si>
    <t>[曼谷]曼谷素坤逸丽笙套房酒店(Radisson Suites Bangkok Sukhumvit)(37221898)</t>
  </si>
  <si>
    <t>高级房&lt;2人入住&gt;&lt;不退款&gt;</t>
  </si>
  <si>
    <t>Bender/William</t>
  </si>
  <si>
    <t xml:space="preserve">2760644	</t>
  </si>
  <si>
    <t xml:space="preserve">1074357	</t>
  </si>
  <si>
    <t xml:space="preserve">18332231580	</t>
  </si>
  <si>
    <t>[蒲种]普冲定制酒店(Bespoke Hotel Puchong)(44686480)</t>
  </si>
  <si>
    <t>豪华房(双人床或双床)&lt;不退款&gt;&lt;2人入住&gt;</t>
  </si>
  <si>
    <t>Aravind/Mishan,Aravind/Mishan</t>
  </si>
  <si>
    <t>CA5326221031USD</t>
  </si>
  <si>
    <t xml:space="preserve">	</t>
  </si>
  <si>
    <t xml:space="preserve">EXP-1973393557	</t>
  </si>
  <si>
    <t xml:space="preserve">18709039580	</t>
  </si>
  <si>
    <t>[纽约]时代广场百老汇千禧酒店(Millennium Hotel Broadway Times Square)(37204775)</t>
  </si>
  <si>
    <t>大号床房&lt;不退款&gt;&lt;2人入住&gt;</t>
  </si>
  <si>
    <t>Diaz/Giselle</t>
  </si>
  <si>
    <t xml:space="preserve">18841113437	</t>
  </si>
  <si>
    <t>Lachesnez/Madeleine</t>
  </si>
  <si>
    <t xml:space="preserve">2663983	</t>
  </si>
  <si>
    <t xml:space="preserve">1MHBTS177944370	</t>
  </si>
  <si>
    <t xml:space="preserve">18926880872	</t>
  </si>
  <si>
    <t>[加帝夫]加帝夫乡村酒店(Village Hotel Cardiff)(39644706)</t>
  </si>
  <si>
    <t>双床房&lt;2人入住&gt;&lt;不退款&gt;</t>
  </si>
  <si>
    <t>Mears/Robert</t>
  </si>
  <si>
    <t xml:space="preserve">2681470	</t>
  </si>
  <si>
    <t xml:space="preserve">116349012	</t>
  </si>
  <si>
    <t xml:space="preserve">21475454735	</t>
  </si>
  <si>
    <t>[Rim Tai]清迈四季度假酒店(Four Seasons Resort Chiang Mai -SHA Plus)(44800414)</t>
  </si>
  <si>
    <t>一楼花园阁&lt;2人入住&gt;&lt;不退款&gt;</t>
  </si>
  <si>
    <t>LEE/SIONG CHUAN,TAN/MOREEN</t>
  </si>
  <si>
    <t xml:space="preserve">14939587	</t>
  </si>
  <si>
    <t xml:space="preserve">21572173268	</t>
  </si>
  <si>
    <t>[曼谷]曼谷铂尔曼G酒店 （SHA Extra Plus）(Pullman Bangkok Hotel G（SHA Extra Plus）)(37206803)</t>
  </si>
  <si>
    <t>尊贵豪华双床房&lt;2人入住&gt;&lt;不退款&gt;&lt;早餐&gt;</t>
  </si>
  <si>
    <t>AN/JIYI</t>
  </si>
  <si>
    <t xml:space="preserve">2758393	</t>
  </si>
  <si>
    <t xml:space="preserve">922644	</t>
  </si>
  <si>
    <t xml:space="preserve">21580768074	</t>
  </si>
  <si>
    <t>[曼谷]曼谷亚洲酒店(Asia Hotel Bangkok)(37200463)</t>
  </si>
  <si>
    <t>Worrahan/Manatsanan,Worrahan/Manatsanan</t>
  </si>
  <si>
    <t xml:space="preserve">2759832	</t>
  </si>
  <si>
    <t xml:space="preserve">-2032744773	</t>
  </si>
  <si>
    <t xml:space="preserve">21588675918	</t>
  </si>
  <si>
    <t>[北碧]北碧府佑茵禅特里酒店(U Inchantree Kanchanaburi)(40740427)</t>
  </si>
  <si>
    <t>tachasattaya/watchara,tachasattaya/watchara</t>
  </si>
  <si>
    <t xml:space="preserve">2761008	</t>
  </si>
  <si>
    <t xml:space="preserve">72635	</t>
  </si>
  <si>
    <t xml:space="preserve">21589512914	</t>
  </si>
  <si>
    <t>[马六甲]马六甲大华酒店(The Majestic Malacca)(37230775)</t>
  </si>
  <si>
    <t>Tan/Germaine,Tan/Germaine</t>
  </si>
  <si>
    <t xml:space="preserve">2761228	</t>
  </si>
  <si>
    <t xml:space="preserve">164824524	</t>
  </si>
  <si>
    <t xml:space="preserve">21589499739	</t>
  </si>
  <si>
    <t>[希塔林古尔]森特尔城阿拉纳会议酒店(The Alana Hotel and Conference  Center Sentul City)(44695970)</t>
  </si>
  <si>
    <t>套房&lt;2人入住&gt;&lt;不退款&gt;</t>
  </si>
  <si>
    <t>JUNG/SEYOUNG</t>
  </si>
  <si>
    <t xml:space="preserve">2761224	</t>
  </si>
  <si>
    <t xml:space="preserve">Acknowledged	</t>
  </si>
  <si>
    <t xml:space="preserve">21589866522	</t>
  </si>
  <si>
    <t>Tachasattaya/watchara.,Tachasattaya/watchara.</t>
  </si>
  <si>
    <t xml:space="preserve">2761358	</t>
  </si>
  <si>
    <t xml:space="preserve">72636	</t>
  </si>
  <si>
    <t xml:space="preserve">21590193630	</t>
  </si>
  <si>
    <t>[北安普敦]钟楼诺咸顿酒店(Campanile Hotel Northampton)(37215101)</t>
  </si>
  <si>
    <t>双人房&lt;2人入住&gt;&lt;不退款&gt;</t>
  </si>
  <si>
    <t>Bhattacharyya/Anit</t>
  </si>
  <si>
    <t xml:space="preserve">2761409	</t>
  </si>
  <si>
    <t xml:space="preserve">34202UC009455	</t>
  </si>
  <si>
    <t>取消</t>
  </si>
  <si>
    <t>退单</t>
  </si>
  <si>
    <t xml:space="preserve">21596296447	</t>
  </si>
  <si>
    <t>[Racha Thewa]素万那普机场奇迹酒店(Miracle Suvarnabhumi Airport)(39042535)</t>
  </si>
  <si>
    <t>LAVONGSA/CHUENNAPAPORN</t>
  </si>
  <si>
    <t xml:space="preserve">2762152	</t>
  </si>
  <si>
    <t xml:space="preserve">254391	</t>
  </si>
  <si>
    <t xml:space="preserve">21416178316	</t>
  </si>
  <si>
    <t>补单</t>
  </si>
  <si>
    <t>[吉隆坡]吉隆坡柏威年酒店 · 悦榕庄管理(Pavilion Hotel Kuala Lumpur Managed by Banyan Tree)(5931900)</t>
  </si>
  <si>
    <t>城市绿洲特大床房&lt;2人入住&gt;&lt;不退款&gt;&lt;早餐&gt;</t>
  </si>
  <si>
    <t>ZOERNER/DENNIS</t>
  </si>
  <si>
    <t xml:space="preserve">2734369	</t>
  </si>
  <si>
    <t xml:space="preserve">195957	</t>
  </si>
  <si>
    <t>，</t>
  </si>
  <si>
    <t xml:space="preserve"> 本期扣款3.08元</t>
  </si>
  <si>
    <t>本期收回10.91元</t>
  </si>
  <si>
    <t>A221031141427481</t>
  </si>
  <si>
    <t>A221031141514481</t>
  </si>
  <si>
    <t>USD / HKD 当前参考汇率: 7.84912</t>
  </si>
  <si>
    <t>总计： 2322.38 USD/
18228.64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</si>
  <si>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</si>
  <si>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</si>
  <si>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</si>
  <si>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</si>
  <si>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</si>
  <si>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</si>
  <si>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</si>
  <si>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</si>
  <si>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</si>
  <si>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</si>
  <si>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</si>
  <si>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</si>
  <si>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</si>
  <si>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</si>
  <si>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</si>
  <si>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</si>
  <si>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</si>
  <si>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</si>
  <si>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</si>
  <si>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</si>
  <si>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2762152</t>
  </si>
  <si>
    <t>曼谷素旺那普机场奇迹酒店</t>
  </si>
  <si>
    <t>LAVONGSA CHUENNAPAPORN</t>
  </si>
  <si>
    <t>2022-10-28</t>
  </si>
  <si>
    <t>退房日周结</t>
  </si>
  <si>
    <t>194.24</t>
  </si>
  <si>
    <t>27.00</t>
  </si>
  <si>
    <t>0</t>
  </si>
  <si>
    <t>0.00</t>
  </si>
  <si>
    <t>携程盛景国际直连</t>
  </si>
  <si>
    <t>01.010677</t>
  </si>
  <si>
    <t>2022-10-27 18:04:44</t>
  </si>
  <si>
    <t>否</t>
  </si>
  <si>
    <t>汇智国际旅游发展有限公司</t>
  </si>
  <si>
    <t>直采</t>
  </si>
  <si>
    <t>泰国</t>
  </si>
  <si>
    <t>2761409</t>
  </si>
  <si>
    <t>钟楼诺咸顿酒店</t>
  </si>
  <si>
    <t>Bhattacharyya Anit</t>
  </si>
  <si>
    <t>481.99</t>
  </si>
  <si>
    <t>67.00</t>
  </si>
  <si>
    <t>2022-10-27 04:43:42</t>
  </si>
  <si>
    <t>直连</t>
  </si>
  <si>
    <t>英国</t>
  </si>
  <si>
    <t>2761358</t>
  </si>
  <si>
    <t>北碧府佑茵禅特里酒店</t>
  </si>
  <si>
    <t>Tachasattaya watchara.,Tachasattaya watchara.</t>
  </si>
  <si>
    <t>378.83</t>
  </si>
  <si>
    <t>52.00</t>
  </si>
  <si>
    <t>2022-10-27 10:28:44</t>
  </si>
  <si>
    <t>2022-10-26</t>
  </si>
  <si>
    <t>2761228</t>
  </si>
  <si>
    <t>马六甲大华酒店</t>
  </si>
  <si>
    <t>Tan Germaine,Tan Germaine</t>
  </si>
  <si>
    <t>692.08</t>
  </si>
  <si>
    <t>95.00</t>
  </si>
  <si>
    <t>28.55</t>
  </si>
  <si>
    <t>-66</t>
  </si>
  <si>
    <t>-484</t>
  </si>
  <si>
    <t>2022-10-27 09:16:15</t>
  </si>
  <si>
    <t>马来西亚</t>
  </si>
  <si>
    <t>2761224</t>
  </si>
  <si>
    <t>森特尔城阿拉纳会议酒店</t>
  </si>
  <si>
    <t>JUNG SEYOUNG</t>
  </si>
  <si>
    <t>1107.34</t>
  </si>
  <si>
    <t>152.00</t>
  </si>
  <si>
    <t>2022-10-26 23:56:31</t>
  </si>
  <si>
    <t>印度尼西亚</t>
  </si>
  <si>
    <t>2761008</t>
  </si>
  <si>
    <t>tachasattaya watchara,tachasattaya watchara</t>
  </si>
  <si>
    <t>2022-10-27 10:29:42</t>
  </si>
  <si>
    <t>2760644</t>
  </si>
  <si>
    <t>曼谷素坤逸丽笙酒店</t>
  </si>
  <si>
    <t>Bender William</t>
  </si>
  <si>
    <t>400.68</t>
  </si>
  <si>
    <t>55.00</t>
  </si>
  <si>
    <t>2022-10-26 18:19:54</t>
  </si>
  <si>
    <t>2760263</t>
  </si>
  <si>
    <t>普吉岛悦梿酒店(SHA Plus+)</t>
  </si>
  <si>
    <t>Burns Catherine</t>
  </si>
  <si>
    <t>291.40</t>
  </si>
  <si>
    <t>40.00</t>
  </si>
  <si>
    <t>2022-10-26 12:42:36</t>
  </si>
  <si>
    <t>2022-10-25</t>
  </si>
  <si>
    <t>2758393</t>
  </si>
  <si>
    <t>曼谷铂尔曼G酒店</t>
  </si>
  <si>
    <t>AN JIYI</t>
  </si>
  <si>
    <t>1310.51</t>
  </si>
  <si>
    <t>180.00</t>
  </si>
  <si>
    <t>2022-10-25 11:05:56</t>
  </si>
  <si>
    <t>2022-10-17</t>
  </si>
  <si>
    <t>2744985</t>
  </si>
  <si>
    <t>清迈四季度假酒店</t>
  </si>
  <si>
    <t>LEE SIONG CHUAN,TAN MOREEN</t>
  </si>
  <si>
    <t>6604.73</t>
  </si>
  <si>
    <t>916.00</t>
  </si>
  <si>
    <t>2022-10-19 15:57:36</t>
  </si>
  <si>
    <t>2022-10-09</t>
  </si>
  <si>
    <t>2732528</t>
  </si>
  <si>
    <t>茶拉6号酒店 (SHA Plus +)</t>
  </si>
  <si>
    <t>Ng Jia Wei,Ng Jia Wei</t>
  </si>
  <si>
    <t>712.67</t>
  </si>
  <si>
    <t>100.00</t>
  </si>
  <si>
    <t>2022-10-09 23:52:40</t>
  </si>
  <si>
    <t>2022-09-06</t>
  </si>
  <si>
    <t>2681470</t>
  </si>
  <si>
    <t>卡蒂夫乡村酒店</t>
  </si>
  <si>
    <t>Mears Robert</t>
  </si>
  <si>
    <t>889.51</t>
  </si>
  <si>
    <t>128.00</t>
  </si>
  <si>
    <t>2022-09-06 23:33:22</t>
  </si>
  <si>
    <t>2022-08-23</t>
  </si>
  <si>
    <t>2663983</t>
  </si>
  <si>
    <t>时代广场百老汇千禧酒店</t>
  </si>
  <si>
    <t>Lachesnez Madeleine</t>
  </si>
  <si>
    <t>922.59</t>
  </si>
  <si>
    <t>135.00</t>
  </si>
  <si>
    <t>2022-08-23 00:26:37</t>
  </si>
  <si>
    <t>美国</t>
  </si>
  <si>
    <t>2022-08-11</t>
  </si>
  <si>
    <t>2651350</t>
  </si>
  <si>
    <t>Diaz Giselle</t>
  </si>
  <si>
    <t>2359.28</t>
  </si>
  <si>
    <t>350.00</t>
  </si>
  <si>
    <t>2022-08-11 08:33:12</t>
  </si>
  <si>
    <t>2022-07-08</t>
  </si>
  <si>
    <t>2614953</t>
  </si>
  <si>
    <t>普冲定制酒店</t>
  </si>
  <si>
    <t>Aravind Mishan,Aravind Mishan</t>
  </si>
  <si>
    <t>214.87</t>
  </si>
  <si>
    <t>32.00</t>
  </si>
  <si>
    <t>2022-07-08 16:20:02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</si>
</sst>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13</xdr:col>
      <xdr:colOff>381000</xdr:colOff>
      <xdr:row>65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996315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44860</v>
      </c>
      <c r="G2" s="6">
        <v>44861</v>
      </c>
      <c r="H2" s="4">
        <v>1</v>
      </c>
      <c r="I2" s="4">
        <v>1</v>
      </c>
      <c r="J2" s="4">
        <v>1</v>
      </c>
      <c r="K2" s="4" t="s">
        <v>30</v>
      </c>
      <c r="L2" s="4">
        <v>100</v>
      </c>
      <c r="M2" s="4">
        <v>100</v>
      </c>
      <c r="N2" s="4" t="s">
        <v>31</v>
      </c>
      <c r="O2" s="4" t="s">
        <v>32</v>
      </c>
      <c r="P2" s="4" t="s">
        <v>33</v>
      </c>
      <c r="Q2" s="4">
        <v>0</v>
      </c>
      <c r="R2" s="7">
        <v>44843</v>
      </c>
      <c r="S2" s="6">
        <v>44864</v>
      </c>
      <c r="T2" s="4" t="s">
        <v>34</v>
      </c>
      <c r="U2" s="4">
        <v>100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44860</v>
      </c>
      <c r="G3" s="6">
        <v>44861</v>
      </c>
      <c r="H3" s="4">
        <v>1</v>
      </c>
      <c r="I3" s="4">
        <v>1</v>
      </c>
      <c r="J3" s="4">
        <v>1</v>
      </c>
      <c r="K3" s="4" t="s">
        <v>30</v>
      </c>
      <c r="L3" s="4">
        <v>40</v>
      </c>
      <c r="M3" s="4">
        <v>40</v>
      </c>
      <c r="N3" s="4" t="s">
        <v>40</v>
      </c>
      <c r="O3" s="4" t="s">
        <v>32</v>
      </c>
      <c r="P3" s="4" t="s">
        <v>33</v>
      </c>
      <c r="Q3" s="4">
        <v>0</v>
      </c>
      <c r="R3" s="7">
        <v>44860</v>
      </c>
      <c r="S3" s="6">
        <v>44864</v>
      </c>
      <c r="T3" s="4" t="s">
        <v>34</v>
      </c>
      <c r="U3" s="4">
        <v>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44860</v>
      </c>
      <c r="G4" s="6">
        <v>44861</v>
      </c>
      <c r="H4" s="4">
        <v>1</v>
      </c>
      <c r="I4" s="4">
        <v>1</v>
      </c>
      <c r="J4" s="4">
        <v>1</v>
      </c>
      <c r="K4" s="4" t="s">
        <v>30</v>
      </c>
      <c r="L4" s="4">
        <v>55</v>
      </c>
      <c r="M4" s="4">
        <v>55</v>
      </c>
      <c r="N4" s="4" t="s">
        <v>46</v>
      </c>
      <c r="O4" s="4" t="s">
        <v>32</v>
      </c>
      <c r="P4" s="4" t="s">
        <v>33</v>
      </c>
      <c r="Q4" s="4">
        <v>0</v>
      </c>
      <c r="R4" s="7">
        <v>44860</v>
      </c>
      <c r="S4" s="6">
        <v>44864</v>
      </c>
      <c r="T4" s="4" t="s">
        <v>34</v>
      </c>
      <c r="U4" s="4">
        <v>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44861</v>
      </c>
      <c r="G5" s="6">
        <v>44862</v>
      </c>
      <c r="H5" s="4">
        <v>1</v>
      </c>
      <c r="I5" s="4">
        <v>1</v>
      </c>
      <c r="J5" s="4">
        <v>1</v>
      </c>
      <c r="K5" s="4" t="s">
        <v>30</v>
      </c>
      <c r="L5" s="4">
        <v>32</v>
      </c>
      <c r="M5" s="4">
        <v>32</v>
      </c>
      <c r="N5" s="4" t="s">
        <v>52</v>
      </c>
      <c r="O5" s="4" t="s">
        <v>53</v>
      </c>
      <c r="P5" s="4" t="s">
        <v>33</v>
      </c>
      <c r="Q5" s="4">
        <v>0</v>
      </c>
      <c r="R5" s="7">
        <v>44750</v>
      </c>
      <c r="S5" s="6">
        <v>44865</v>
      </c>
      <c r="T5" s="4" t="s">
        <v>34</v>
      </c>
      <c r="U5" s="4">
        <v>32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44860</v>
      </c>
      <c r="G6" s="6">
        <v>44862</v>
      </c>
      <c r="H6" s="4">
        <v>1</v>
      </c>
      <c r="I6" s="4">
        <v>2</v>
      </c>
      <c r="J6" s="4">
        <v>2</v>
      </c>
      <c r="K6" s="4" t="s">
        <v>30</v>
      </c>
      <c r="L6" s="4">
        <v>350</v>
      </c>
      <c r="M6" s="4">
        <v>350</v>
      </c>
      <c r="N6" s="4" t="s">
        <v>59</v>
      </c>
      <c r="O6" s="4" t="s">
        <v>53</v>
      </c>
      <c r="P6" s="4" t="s">
        <v>33</v>
      </c>
      <c r="Q6" s="4">
        <v>0</v>
      </c>
      <c r="R6" s="7">
        <v>44784</v>
      </c>
      <c r="S6" s="6">
        <v>44865</v>
      </c>
      <c r="T6" s="4" t="s">
        <v>34</v>
      </c>
      <c r="U6" s="4">
        <v>350</v>
      </c>
      <c r="V6" s="4">
        <v>0</v>
      </c>
      <c r="W6" s="4">
        <v>0</v>
      </c>
      <c r="X6" s="4" t="s">
        <v>54</v>
      </c>
      <c r="Y6" s="4" t="s">
        <v>54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44861</v>
      </c>
      <c r="G7" s="6">
        <v>44862</v>
      </c>
      <c r="H7" s="4">
        <v>1</v>
      </c>
      <c r="I7" s="4">
        <v>1</v>
      </c>
      <c r="J7" s="4">
        <v>1</v>
      </c>
      <c r="K7" s="4" t="s">
        <v>30</v>
      </c>
      <c r="L7" s="4">
        <v>135</v>
      </c>
      <c r="M7" s="4">
        <v>135</v>
      </c>
      <c r="N7" s="4" t="s">
        <v>61</v>
      </c>
      <c r="O7" s="4" t="s">
        <v>53</v>
      </c>
      <c r="P7" s="4" t="s">
        <v>33</v>
      </c>
      <c r="Q7" s="4">
        <v>0</v>
      </c>
      <c r="R7" s="7">
        <v>44796</v>
      </c>
      <c r="S7" s="6">
        <v>44865</v>
      </c>
      <c r="T7" s="4" t="s">
        <v>34</v>
      </c>
      <c r="U7" s="4">
        <v>135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44861</v>
      </c>
      <c r="G8" s="6">
        <v>44862</v>
      </c>
      <c r="H8" s="4">
        <v>1</v>
      </c>
      <c r="I8" s="4">
        <v>1</v>
      </c>
      <c r="J8" s="4">
        <v>1</v>
      </c>
      <c r="K8" s="4" t="s">
        <v>30</v>
      </c>
      <c r="L8" s="4">
        <v>128</v>
      </c>
      <c r="M8" s="4">
        <v>128</v>
      </c>
      <c r="N8" s="4" t="s">
        <v>67</v>
      </c>
      <c r="O8" s="4" t="s">
        <v>53</v>
      </c>
      <c r="P8" s="4" t="s">
        <v>33</v>
      </c>
      <c r="Q8" s="4">
        <v>0</v>
      </c>
      <c r="R8" s="7">
        <v>44810</v>
      </c>
      <c r="S8" s="6">
        <v>44865</v>
      </c>
      <c r="T8" s="4" t="s">
        <v>34</v>
      </c>
      <c r="U8" s="4">
        <v>128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44860</v>
      </c>
      <c r="G9" s="6">
        <v>44862</v>
      </c>
      <c r="H9" s="4">
        <v>1</v>
      </c>
      <c r="I9" s="4">
        <v>2</v>
      </c>
      <c r="J9" s="4">
        <v>2</v>
      </c>
      <c r="K9" s="4" t="s">
        <v>30</v>
      </c>
      <c r="L9" s="4">
        <v>916</v>
      </c>
      <c r="M9" s="4">
        <v>916</v>
      </c>
      <c r="N9" s="4" t="s">
        <v>73</v>
      </c>
      <c r="O9" s="4" t="s">
        <v>53</v>
      </c>
      <c r="P9" s="4" t="s">
        <v>33</v>
      </c>
      <c r="Q9" s="4">
        <v>0</v>
      </c>
      <c r="R9" s="7">
        <v>44851</v>
      </c>
      <c r="S9" s="6">
        <v>44865</v>
      </c>
      <c r="T9" s="4" t="s">
        <v>34</v>
      </c>
      <c r="U9" s="4">
        <v>916</v>
      </c>
      <c r="V9" s="4">
        <v>0</v>
      </c>
      <c r="W9" s="4">
        <v>0</v>
      </c>
      <c r="X9" s="4" t="s">
        <v>54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44859</v>
      </c>
      <c r="G10" s="6">
        <v>44862</v>
      </c>
      <c r="H10" s="4">
        <v>1</v>
      </c>
      <c r="I10" s="4">
        <v>3</v>
      </c>
      <c r="J10" s="4">
        <v>3</v>
      </c>
      <c r="K10" s="4" t="s">
        <v>30</v>
      </c>
      <c r="L10" s="4">
        <v>180</v>
      </c>
      <c r="M10" s="4">
        <v>180</v>
      </c>
      <c r="N10" s="4" t="s">
        <v>78</v>
      </c>
      <c r="O10" s="4" t="s">
        <v>53</v>
      </c>
      <c r="P10" s="4" t="s">
        <v>33</v>
      </c>
      <c r="Q10" s="4">
        <v>0</v>
      </c>
      <c r="R10" s="7">
        <v>44859</v>
      </c>
      <c r="S10" s="6">
        <v>44865</v>
      </c>
      <c r="T10" s="4" t="s">
        <v>34</v>
      </c>
      <c r="U10" s="4">
        <v>180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45</v>
      </c>
      <c r="F11" s="6">
        <v>44861</v>
      </c>
      <c r="G11" s="6">
        <v>44862</v>
      </c>
      <c r="H11" s="4">
        <v>1</v>
      </c>
      <c r="I11" s="4">
        <v>1</v>
      </c>
      <c r="J11" s="4">
        <v>1</v>
      </c>
      <c r="K11" s="4" t="s">
        <v>30</v>
      </c>
      <c r="L11" s="4">
        <v>34</v>
      </c>
      <c r="M11" s="4">
        <v>34</v>
      </c>
      <c r="N11" s="4" t="s">
        <v>83</v>
      </c>
      <c r="O11" s="4" t="s">
        <v>53</v>
      </c>
      <c r="P11" s="4" t="s">
        <v>33</v>
      </c>
      <c r="Q11" s="4">
        <v>0</v>
      </c>
      <c r="R11" s="7">
        <v>44860</v>
      </c>
      <c r="S11" s="6">
        <v>44865</v>
      </c>
      <c r="T11" s="4" t="s">
        <v>34</v>
      </c>
      <c r="U11" s="4">
        <v>34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45</v>
      </c>
      <c r="F12" s="6">
        <v>44861</v>
      </c>
      <c r="G12" s="6">
        <v>44862</v>
      </c>
      <c r="H12" s="4">
        <v>1</v>
      </c>
      <c r="I12" s="4">
        <v>1</v>
      </c>
      <c r="J12" s="4">
        <v>1</v>
      </c>
      <c r="K12" s="4" t="s">
        <v>30</v>
      </c>
      <c r="L12" s="4">
        <v>52</v>
      </c>
      <c r="M12" s="4">
        <v>52</v>
      </c>
      <c r="N12" s="4" t="s">
        <v>88</v>
      </c>
      <c r="O12" s="4" t="s">
        <v>53</v>
      </c>
      <c r="P12" s="4" t="s">
        <v>33</v>
      </c>
      <c r="Q12" s="4">
        <v>0</v>
      </c>
      <c r="R12" s="7">
        <v>44860</v>
      </c>
      <c r="S12" s="6">
        <v>44865</v>
      </c>
      <c r="T12" s="4" t="s">
        <v>34</v>
      </c>
      <c r="U12" s="4">
        <v>52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29</v>
      </c>
      <c r="F13" s="6">
        <v>44861</v>
      </c>
      <c r="G13" s="6">
        <v>44862</v>
      </c>
      <c r="H13" s="4">
        <v>1</v>
      </c>
      <c r="I13" s="4">
        <v>1</v>
      </c>
      <c r="J13" s="4">
        <v>1</v>
      </c>
      <c r="K13" s="4" t="s">
        <v>30</v>
      </c>
      <c r="L13" s="4">
        <v>95</v>
      </c>
      <c r="M13" s="4">
        <v>95</v>
      </c>
      <c r="N13" s="4" t="s">
        <v>93</v>
      </c>
      <c r="O13" s="4" t="s">
        <v>53</v>
      </c>
      <c r="P13" s="4" t="s">
        <v>33</v>
      </c>
      <c r="Q13" s="4">
        <v>0</v>
      </c>
      <c r="R13" s="7">
        <v>44860</v>
      </c>
      <c r="S13" s="6">
        <v>44865</v>
      </c>
      <c r="T13" s="4" t="s">
        <v>34</v>
      </c>
      <c r="U13" s="4">
        <v>95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44861</v>
      </c>
      <c r="G14" s="6">
        <v>44862</v>
      </c>
      <c r="H14" s="4">
        <v>1</v>
      </c>
      <c r="I14" s="4">
        <v>1</v>
      </c>
      <c r="J14" s="4">
        <v>1</v>
      </c>
      <c r="K14" s="4" t="s">
        <v>30</v>
      </c>
      <c r="L14" s="4">
        <v>152</v>
      </c>
      <c r="M14" s="4">
        <v>152</v>
      </c>
      <c r="N14" s="4" t="s">
        <v>99</v>
      </c>
      <c r="O14" s="4" t="s">
        <v>53</v>
      </c>
      <c r="P14" s="4" t="s">
        <v>33</v>
      </c>
      <c r="Q14" s="4">
        <v>0</v>
      </c>
      <c r="R14" s="7">
        <v>44860</v>
      </c>
      <c r="S14" s="6">
        <v>44865</v>
      </c>
      <c r="T14" s="4" t="s">
        <v>34</v>
      </c>
      <c r="U14" s="4">
        <v>152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87</v>
      </c>
      <c r="E15" s="4" t="s">
        <v>45</v>
      </c>
      <c r="F15" s="6">
        <v>44861</v>
      </c>
      <c r="G15" s="6">
        <v>44862</v>
      </c>
      <c r="H15" s="4">
        <v>1</v>
      </c>
      <c r="I15" s="4">
        <v>1</v>
      </c>
      <c r="J15" s="4">
        <v>1</v>
      </c>
      <c r="K15" s="4" t="s">
        <v>30</v>
      </c>
      <c r="L15" s="4">
        <v>52</v>
      </c>
      <c r="M15" s="4">
        <v>52</v>
      </c>
      <c r="N15" s="4" t="s">
        <v>103</v>
      </c>
      <c r="O15" s="4" t="s">
        <v>53</v>
      </c>
      <c r="P15" s="4" t="s">
        <v>33</v>
      </c>
      <c r="Q15" s="4">
        <v>0</v>
      </c>
      <c r="R15" s="7">
        <v>44861</v>
      </c>
      <c r="S15" s="6">
        <v>44865</v>
      </c>
      <c r="T15" s="4" t="s">
        <v>34</v>
      </c>
      <c r="U15" s="4">
        <v>52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44861</v>
      </c>
      <c r="G16" s="6">
        <v>44862</v>
      </c>
      <c r="H16" s="4">
        <v>1</v>
      </c>
      <c r="I16" s="4">
        <v>1</v>
      </c>
      <c r="J16" s="4">
        <v>1</v>
      </c>
      <c r="K16" s="4" t="s">
        <v>30</v>
      </c>
      <c r="L16" s="4">
        <v>67</v>
      </c>
      <c r="M16" s="4">
        <v>67</v>
      </c>
      <c r="N16" s="4" t="s">
        <v>109</v>
      </c>
      <c r="O16" s="4" t="s">
        <v>53</v>
      </c>
      <c r="P16" s="4" t="s">
        <v>33</v>
      </c>
      <c r="Q16" s="4">
        <v>0</v>
      </c>
      <c r="R16" s="7">
        <v>44861</v>
      </c>
      <c r="S16" s="6">
        <v>44865</v>
      </c>
      <c r="T16" s="4" t="s">
        <v>34</v>
      </c>
      <c r="U16" s="4">
        <v>67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81</v>
      </c>
      <c r="B17" s="4" t="s">
        <v>26</v>
      </c>
      <c r="C17" s="4" t="s">
        <v>112</v>
      </c>
      <c r="D17" s="4" t="s">
        <v>82</v>
      </c>
      <c r="E17" s="4" t="s">
        <v>45</v>
      </c>
      <c r="F17" s="6">
        <v>44861</v>
      </c>
      <c r="G17" s="6">
        <v>44862</v>
      </c>
      <c r="H17" s="4">
        <v>1</v>
      </c>
      <c r="I17" s="4">
        <v>1</v>
      </c>
      <c r="J17" s="4">
        <v>1</v>
      </c>
      <c r="K17" s="4" t="s">
        <v>30</v>
      </c>
      <c r="L17" s="4">
        <v>-34</v>
      </c>
      <c r="M17" s="4">
        <v>-34</v>
      </c>
      <c r="N17" s="4" t="s">
        <v>83</v>
      </c>
      <c r="O17" s="4" t="s">
        <v>53</v>
      </c>
      <c r="P17" s="4" t="s">
        <v>33</v>
      </c>
      <c r="Q17" s="4">
        <v>0</v>
      </c>
      <c r="R17" s="7">
        <v>44860</v>
      </c>
      <c r="S17" s="6">
        <v>44865</v>
      </c>
      <c r="T17" s="4" t="s">
        <v>34</v>
      </c>
      <c r="U17" s="4">
        <v>-34</v>
      </c>
      <c r="V17" s="4">
        <v>0</v>
      </c>
      <c r="W17" s="4">
        <v>0</v>
      </c>
      <c r="X17" s="4" t="s">
        <v>84</v>
      </c>
      <c r="Y17" s="4" t="s">
        <v>85</v>
      </c>
    </row>
    <row r="18" s="4" customFormat="1" spans="1:25">
      <c r="A18" s="4" t="s">
        <v>91</v>
      </c>
      <c r="B18" s="4" t="s">
        <v>26</v>
      </c>
      <c r="C18" s="4" t="s">
        <v>113</v>
      </c>
      <c r="D18" s="4" t="s">
        <v>92</v>
      </c>
      <c r="E18" s="4" t="s">
        <v>29</v>
      </c>
      <c r="F18" s="6">
        <v>44861</v>
      </c>
      <c r="G18" s="6">
        <v>44862</v>
      </c>
      <c r="H18" s="4">
        <v>1</v>
      </c>
      <c r="I18" s="4">
        <v>1</v>
      </c>
      <c r="J18" s="4">
        <v>1</v>
      </c>
      <c r="K18" s="4" t="s">
        <v>30</v>
      </c>
      <c r="L18" s="4">
        <v>-69.53</v>
      </c>
      <c r="M18" s="4">
        <v>-69.53</v>
      </c>
      <c r="N18" s="4" t="s">
        <v>93</v>
      </c>
      <c r="O18" s="4" t="s">
        <v>53</v>
      </c>
      <c r="P18" s="4" t="s">
        <v>33</v>
      </c>
      <c r="Q18" s="4">
        <v>0</v>
      </c>
      <c r="R18" s="7">
        <v>44860</v>
      </c>
      <c r="S18" s="6">
        <v>44865</v>
      </c>
      <c r="T18" s="4" t="s">
        <v>34</v>
      </c>
      <c r="U18" s="4">
        <v>-69.53</v>
      </c>
      <c r="V18" s="4">
        <v>0</v>
      </c>
      <c r="W18" s="4">
        <v>0</v>
      </c>
      <c r="X18" s="4" t="s">
        <v>94</v>
      </c>
      <c r="Y18" s="4" t="s">
        <v>95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29</v>
      </c>
      <c r="F19" s="6">
        <v>44861</v>
      </c>
      <c r="G19" s="6">
        <v>44862</v>
      </c>
      <c r="H19" s="4">
        <v>1</v>
      </c>
      <c r="I19" s="4">
        <v>1</v>
      </c>
      <c r="J19" s="4">
        <v>1</v>
      </c>
      <c r="K19" s="4" t="s">
        <v>30</v>
      </c>
      <c r="L19" s="4">
        <v>27</v>
      </c>
      <c r="M19" s="4">
        <v>27</v>
      </c>
      <c r="N19" s="4" t="s">
        <v>116</v>
      </c>
      <c r="O19" s="4" t="s">
        <v>53</v>
      </c>
      <c r="P19" s="4" t="s">
        <v>33</v>
      </c>
      <c r="Q19" s="4">
        <v>0</v>
      </c>
      <c r="R19" s="7">
        <v>44861</v>
      </c>
      <c r="S19" s="6">
        <v>44865</v>
      </c>
      <c r="T19" s="4" t="s">
        <v>34</v>
      </c>
      <c r="U19" s="4">
        <v>27</v>
      </c>
      <c r="V19" s="4">
        <v>0</v>
      </c>
      <c r="W19" s="4">
        <v>0</v>
      </c>
      <c r="X19" s="4" t="s">
        <v>117</v>
      </c>
      <c r="Y19" s="4" t="s">
        <v>118</v>
      </c>
    </row>
    <row r="20" s="4" customFormat="1" spans="1:25">
      <c r="A20" s="4" t="s">
        <v>119</v>
      </c>
      <c r="B20" s="4" t="s">
        <v>26</v>
      </c>
      <c r="C20" s="4" t="s">
        <v>120</v>
      </c>
      <c r="D20" s="4" t="s">
        <v>121</v>
      </c>
      <c r="E20" s="4" t="s">
        <v>122</v>
      </c>
      <c r="F20" s="6">
        <v>44852</v>
      </c>
      <c r="G20" s="6">
        <v>44857</v>
      </c>
      <c r="H20" s="4">
        <v>1</v>
      </c>
      <c r="I20" s="4">
        <v>5</v>
      </c>
      <c r="J20" s="4">
        <v>5</v>
      </c>
      <c r="K20" s="4" t="s">
        <v>30</v>
      </c>
      <c r="L20" s="4">
        <v>10.91</v>
      </c>
      <c r="M20" s="4">
        <v>10.91</v>
      </c>
      <c r="N20" s="4" t="s">
        <v>123</v>
      </c>
      <c r="O20" s="4" t="s">
        <v>53</v>
      </c>
      <c r="P20" s="4" t="s">
        <v>33</v>
      </c>
      <c r="Q20" s="4">
        <v>0</v>
      </c>
      <c r="R20" s="7">
        <v>44845</v>
      </c>
      <c r="S20" s="6">
        <v>44865</v>
      </c>
      <c r="T20" s="4" t="s">
        <v>34</v>
      </c>
      <c r="U20" s="4">
        <v>10.91</v>
      </c>
      <c r="V20" s="4">
        <v>0</v>
      </c>
      <c r="W20" s="4">
        <v>0</v>
      </c>
      <c r="X20" s="4" t="s">
        <v>124</v>
      </c>
      <c r="Y20" s="4" t="s">
        <v>125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5" sqref="A25:E28"/>
    </sheetView>
  </sheetViews>
  <sheetFormatPr defaultColWidth="9" defaultRowHeight="13.5"/>
  <cols>
    <col min="1" max="1" width="12.375" style="4" customWidth="1"/>
    <col min="2" max="3" width="11.5" style="4"/>
    <col min="4" max="4" width="9" style="4"/>
    <col min="5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21374162535</v>
      </c>
      <c r="B2" s="6">
        <v>44860</v>
      </c>
      <c r="C2" s="6">
        <v>44861</v>
      </c>
      <c r="D2" s="4">
        <v>100</v>
      </c>
      <c r="E2" s="4" t="str">
        <f>VLOOKUP(A2,HOP!A:L,12,0)</f>
        <v>100.00</v>
      </c>
      <c r="F2" s="4" t="str">
        <f>VLOOKUP(A2,HOP!A:C,3,0)</f>
        <v>2732528</v>
      </c>
      <c r="G2" s="4">
        <f>D2-E2</f>
        <v>0</v>
      </c>
      <c r="H2" s="4" t="str">
        <f>$H$1&amp;F2</f>
        <v>，2732528</v>
      </c>
      <c r="I2" s="4" t="str">
        <f>VLOOKUP(A2,HOP!A:U,21,0)</f>
        <v>直采</v>
      </c>
    </row>
    <row r="3" s="4" customFormat="1" spans="1:9">
      <c r="A3" s="5">
        <v>21582459948</v>
      </c>
      <c r="B3" s="6">
        <v>44860</v>
      </c>
      <c r="C3" s="6">
        <v>44861</v>
      </c>
      <c r="D3" s="4">
        <v>40</v>
      </c>
      <c r="E3" s="4" t="str">
        <f>VLOOKUP(A3,HOP!A:L,12,0)</f>
        <v>40.00</v>
      </c>
      <c r="F3" s="4" t="str">
        <f>VLOOKUP(A3,HOP!A:C,3,0)</f>
        <v>2760263</v>
      </c>
      <c r="G3" s="4">
        <f t="shared" ref="G3:G18" si="0">D3-E3</f>
        <v>0</v>
      </c>
      <c r="H3" s="4" t="str">
        <f t="shared" ref="H3:H18" si="1">$H$1&amp;F3</f>
        <v>，2760263</v>
      </c>
      <c r="I3" s="4" t="str">
        <f>VLOOKUP(A3,HOP!A:U,21,0)</f>
        <v>直采</v>
      </c>
    </row>
    <row r="4" s="4" customFormat="1" spans="1:9">
      <c r="A4" s="5">
        <v>21586901672</v>
      </c>
      <c r="B4" s="6">
        <v>44860</v>
      </c>
      <c r="C4" s="6">
        <v>44861</v>
      </c>
      <c r="D4" s="4">
        <v>55</v>
      </c>
      <c r="E4" s="4" t="str">
        <f>VLOOKUP(A4,HOP!A:L,12,0)</f>
        <v>55.00</v>
      </c>
      <c r="F4" s="4" t="str">
        <f>VLOOKUP(A4,HOP!A:C,3,0)</f>
        <v>2760644</v>
      </c>
      <c r="G4" s="4">
        <f t="shared" si="0"/>
        <v>0</v>
      </c>
      <c r="H4" s="4" t="str">
        <f t="shared" si="1"/>
        <v>，2760644</v>
      </c>
      <c r="I4" s="4" t="str">
        <f>VLOOKUP(A4,HOP!A:U,21,0)</f>
        <v>直采</v>
      </c>
    </row>
    <row r="5" s="4" customFormat="1" spans="1:9">
      <c r="A5" s="5">
        <v>18332231580</v>
      </c>
      <c r="B5" s="6">
        <v>44861</v>
      </c>
      <c r="C5" s="6">
        <v>44862</v>
      </c>
      <c r="D5" s="4">
        <v>32</v>
      </c>
      <c r="E5" s="4" t="str">
        <f>VLOOKUP(A5,HOP!A:L,12,0)</f>
        <v>32.00</v>
      </c>
      <c r="F5" s="4" t="str">
        <f>VLOOKUP(A5,HOP!A:C,3,0)</f>
        <v>2614953</v>
      </c>
      <c r="G5" s="4">
        <f t="shared" si="0"/>
        <v>0</v>
      </c>
      <c r="H5" s="4" t="str">
        <f t="shared" si="1"/>
        <v>，2614953</v>
      </c>
      <c r="I5" s="4" t="str">
        <f>VLOOKUP(A5,HOP!A:U,21,0)</f>
        <v>直连</v>
      </c>
    </row>
    <row r="6" s="4" customFormat="1" spans="1:9">
      <c r="A6" s="5">
        <v>18709039580</v>
      </c>
      <c r="B6" s="6">
        <v>44860</v>
      </c>
      <c r="C6" s="6">
        <v>44862</v>
      </c>
      <c r="D6" s="4">
        <v>350</v>
      </c>
      <c r="E6" s="4" t="str">
        <f>VLOOKUP(A6,HOP!A:L,12,0)</f>
        <v>350.00</v>
      </c>
      <c r="F6" s="4" t="str">
        <f>VLOOKUP(A6,HOP!A:C,3,0)</f>
        <v>2651350</v>
      </c>
      <c r="G6" s="4">
        <f t="shared" si="0"/>
        <v>0</v>
      </c>
      <c r="H6" s="4" t="str">
        <f t="shared" si="1"/>
        <v>，2651350</v>
      </c>
      <c r="I6" s="4" t="str">
        <f>VLOOKUP(A6,HOP!A:U,21,0)</f>
        <v>直连</v>
      </c>
    </row>
    <row r="7" s="4" customFormat="1" spans="1:9">
      <c r="A7" s="5">
        <v>18841113437</v>
      </c>
      <c r="B7" s="6">
        <v>44861</v>
      </c>
      <c r="C7" s="6">
        <v>44862</v>
      </c>
      <c r="D7" s="4">
        <v>135</v>
      </c>
      <c r="E7" s="4" t="str">
        <f>VLOOKUP(A7,HOP!A:L,12,0)</f>
        <v>135.00</v>
      </c>
      <c r="F7" s="4" t="str">
        <f>VLOOKUP(A7,HOP!A:C,3,0)</f>
        <v>2663983</v>
      </c>
      <c r="G7" s="4">
        <f t="shared" si="0"/>
        <v>0</v>
      </c>
      <c r="H7" s="4" t="str">
        <f t="shared" si="1"/>
        <v>，2663983</v>
      </c>
      <c r="I7" s="4" t="str">
        <f>VLOOKUP(A7,HOP!A:U,21,0)</f>
        <v>直连</v>
      </c>
    </row>
    <row r="8" s="4" customFormat="1" spans="1:9">
      <c r="A8" s="5">
        <v>18926880872</v>
      </c>
      <c r="B8" s="6">
        <v>44861</v>
      </c>
      <c r="C8" s="6">
        <v>44862</v>
      </c>
      <c r="D8" s="4">
        <v>128</v>
      </c>
      <c r="E8" s="4" t="str">
        <f>VLOOKUP(A8,HOP!A:L,12,0)</f>
        <v>128.00</v>
      </c>
      <c r="F8" s="4" t="str">
        <f>VLOOKUP(A8,HOP!A:C,3,0)</f>
        <v>2681470</v>
      </c>
      <c r="G8" s="4">
        <f t="shared" si="0"/>
        <v>0</v>
      </c>
      <c r="H8" s="4" t="str">
        <f t="shared" si="1"/>
        <v>，2681470</v>
      </c>
      <c r="I8" s="4" t="str">
        <f>VLOOKUP(A8,HOP!A:U,21,0)</f>
        <v>直连</v>
      </c>
    </row>
    <row r="9" s="4" customFormat="1" spans="1:9">
      <c r="A9" s="5">
        <v>21475454735</v>
      </c>
      <c r="B9" s="6">
        <v>44860</v>
      </c>
      <c r="C9" s="6">
        <v>44862</v>
      </c>
      <c r="D9" s="4">
        <v>916</v>
      </c>
      <c r="E9" s="4" t="str">
        <f>VLOOKUP(A9,HOP!A:L,12,0)</f>
        <v>916.00</v>
      </c>
      <c r="F9" s="4" t="str">
        <f>VLOOKUP(A9,HOP!A:C,3,0)</f>
        <v>2744985</v>
      </c>
      <c r="G9" s="4">
        <f t="shared" si="0"/>
        <v>0</v>
      </c>
      <c r="H9" s="4" t="str">
        <f t="shared" si="1"/>
        <v>，2744985</v>
      </c>
      <c r="I9" s="4" t="str">
        <f>VLOOKUP(A9,HOP!A:U,21,0)</f>
        <v>直采</v>
      </c>
    </row>
    <row r="10" s="4" customFormat="1" spans="1:9">
      <c r="A10" s="5">
        <v>21572173268</v>
      </c>
      <c r="B10" s="6">
        <v>44859</v>
      </c>
      <c r="C10" s="6">
        <v>44862</v>
      </c>
      <c r="D10" s="4">
        <v>180</v>
      </c>
      <c r="E10" s="4" t="str">
        <f>VLOOKUP(A10,HOP!A:L,12,0)</f>
        <v>180.00</v>
      </c>
      <c r="F10" s="4" t="str">
        <f>VLOOKUP(A10,HOP!A:C,3,0)</f>
        <v>2758393</v>
      </c>
      <c r="G10" s="4">
        <f t="shared" si="0"/>
        <v>0</v>
      </c>
      <c r="H10" s="4" t="str">
        <f t="shared" si="1"/>
        <v>，2758393</v>
      </c>
      <c r="I10" s="4" t="str">
        <f>VLOOKUP(A10,HOP!A:U,21,0)</f>
        <v>直采</v>
      </c>
    </row>
    <row r="11" s="4" customFormat="1" hidden="1" spans="1:9">
      <c r="A11" s="5">
        <v>21580768074</v>
      </c>
      <c r="B11" s="6">
        <v>44861</v>
      </c>
      <c r="C11" s="6">
        <v>44862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9">
      <c r="A12" s="5">
        <v>21588675918</v>
      </c>
      <c r="B12" s="6">
        <v>44861</v>
      </c>
      <c r="C12" s="6">
        <v>44862</v>
      </c>
      <c r="D12" s="4">
        <v>52</v>
      </c>
      <c r="E12" s="4" t="str">
        <f>VLOOKUP(A12,HOP!A:L,12,0)</f>
        <v>52.00</v>
      </c>
      <c r="F12" s="4" t="str">
        <f>VLOOKUP(A12,HOP!A:C,3,0)</f>
        <v>2761008</v>
      </c>
      <c r="G12" s="4">
        <f t="shared" si="0"/>
        <v>0</v>
      </c>
      <c r="H12" s="4" t="str">
        <f t="shared" si="1"/>
        <v>，2761008</v>
      </c>
      <c r="I12" s="4" t="str">
        <f>VLOOKUP(A12,HOP!A:U,21,0)</f>
        <v>直采</v>
      </c>
    </row>
    <row r="13" s="4" customFormat="1" spans="1:10">
      <c r="A13" s="5">
        <v>21589512914</v>
      </c>
      <c r="B13" s="6">
        <v>44861</v>
      </c>
      <c r="C13" s="6">
        <v>44862</v>
      </c>
      <c r="D13" s="4">
        <v>25.47</v>
      </c>
      <c r="E13" s="4" t="str">
        <f>VLOOKUP(A13,HOP!A:L,12,0)</f>
        <v>28.55</v>
      </c>
      <c r="F13" s="4" t="str">
        <f>VLOOKUP(A13,HOP!A:C,3,0)</f>
        <v>2761228</v>
      </c>
      <c r="G13" s="4">
        <f t="shared" si="0"/>
        <v>-3.08</v>
      </c>
      <c r="H13" s="4" t="str">
        <f t="shared" si="1"/>
        <v>，2761228</v>
      </c>
      <c r="I13" s="4" t="str">
        <f>VLOOKUP(A13,HOP!A:U,21,0)</f>
        <v>直采</v>
      </c>
      <c r="J13" s="4" t="s">
        <v>127</v>
      </c>
    </row>
    <row r="14" s="4" customFormat="1" spans="1:9">
      <c r="A14" s="5">
        <v>21589499739</v>
      </c>
      <c r="B14" s="6">
        <v>44861</v>
      </c>
      <c r="C14" s="6">
        <v>44862</v>
      </c>
      <c r="D14" s="4">
        <v>152</v>
      </c>
      <c r="E14" s="4" t="str">
        <f>VLOOKUP(A14,HOP!A:L,12,0)</f>
        <v>152.00</v>
      </c>
      <c r="F14" s="4" t="str">
        <f>VLOOKUP(A14,HOP!A:C,3,0)</f>
        <v>2761224</v>
      </c>
      <c r="G14" s="4">
        <f t="shared" si="0"/>
        <v>0</v>
      </c>
      <c r="H14" s="4" t="str">
        <f t="shared" si="1"/>
        <v>，2761224</v>
      </c>
      <c r="I14" s="4" t="str">
        <f>VLOOKUP(A14,HOP!A:U,21,0)</f>
        <v>直连</v>
      </c>
    </row>
    <row r="15" s="4" customFormat="1" spans="1:9">
      <c r="A15" s="5">
        <v>21589866522</v>
      </c>
      <c r="B15" s="6">
        <v>44861</v>
      </c>
      <c r="C15" s="6">
        <v>44862</v>
      </c>
      <c r="D15" s="4">
        <v>52</v>
      </c>
      <c r="E15" s="4" t="str">
        <f>VLOOKUP(A15,HOP!A:L,12,0)</f>
        <v>52.00</v>
      </c>
      <c r="F15" s="4" t="str">
        <f>VLOOKUP(A15,HOP!A:C,3,0)</f>
        <v>2761358</v>
      </c>
      <c r="G15" s="4">
        <f t="shared" si="0"/>
        <v>0</v>
      </c>
      <c r="H15" s="4" t="str">
        <f t="shared" si="1"/>
        <v>，2761358</v>
      </c>
      <c r="I15" s="4" t="str">
        <f>VLOOKUP(A15,HOP!A:U,21,0)</f>
        <v>直采</v>
      </c>
    </row>
    <row r="16" s="4" customFormat="1" spans="1:9">
      <c r="A16" s="5">
        <v>21590193630</v>
      </c>
      <c r="B16" s="6">
        <v>44861</v>
      </c>
      <c r="C16" s="6">
        <v>44862</v>
      </c>
      <c r="D16" s="4">
        <v>67</v>
      </c>
      <c r="E16" s="4" t="str">
        <f>VLOOKUP(A16,HOP!A:L,12,0)</f>
        <v>67.00</v>
      </c>
      <c r="F16" s="4" t="str">
        <f>VLOOKUP(A16,HOP!A:C,3,0)</f>
        <v>2761409</v>
      </c>
      <c r="G16" s="4">
        <f t="shared" si="0"/>
        <v>0</v>
      </c>
      <c r="H16" s="4" t="str">
        <f t="shared" si="1"/>
        <v>，2761409</v>
      </c>
      <c r="I16" s="4" t="str">
        <f>VLOOKUP(A16,HOP!A:U,21,0)</f>
        <v>直连</v>
      </c>
    </row>
    <row r="17" s="4" customFormat="1" spans="1:9">
      <c r="A17" s="5">
        <v>21596296447</v>
      </c>
      <c r="B17" s="6">
        <v>44861</v>
      </c>
      <c r="C17" s="6">
        <v>44862</v>
      </c>
      <c r="D17" s="4">
        <v>27</v>
      </c>
      <c r="E17" s="4" t="str">
        <f>VLOOKUP(A17,HOP!A:L,12,0)</f>
        <v>27.00</v>
      </c>
      <c r="F17" s="4" t="str">
        <f>VLOOKUP(A17,HOP!A:C,3,0)</f>
        <v>2762152</v>
      </c>
      <c r="G17" s="4">
        <f t="shared" si="0"/>
        <v>0</v>
      </c>
      <c r="H17" s="4" t="str">
        <f t="shared" si="1"/>
        <v>，2762152</v>
      </c>
      <c r="I17" s="4" t="str">
        <f>VLOOKUP(A17,HOP!A:U,21,0)</f>
        <v>直采</v>
      </c>
    </row>
    <row r="18" s="4" customFormat="1" spans="1:10">
      <c r="A18" s="5">
        <v>21416178316</v>
      </c>
      <c r="B18" s="6">
        <v>44852</v>
      </c>
      <c r="C18" s="6">
        <v>44857</v>
      </c>
      <c r="D18" s="4">
        <v>10.91</v>
      </c>
      <c r="E18" s="4" t="e">
        <f>VLOOKUP(A18,HOP!A:L,12,0)</f>
        <v>#N/A</v>
      </c>
      <c r="F18" s="4">
        <v>2734369</v>
      </c>
      <c r="G18" s="4" t="e">
        <f t="shared" si="0"/>
        <v>#N/A</v>
      </c>
      <c r="H18" s="4" t="str">
        <f t="shared" si="1"/>
        <v>，2734369</v>
      </c>
      <c r="I18" s="4" t="e">
        <f>VLOOKUP(A18,HOP!A:U,21,0)</f>
        <v>#N/A</v>
      </c>
      <c r="J18" s="4" t="s">
        <v>128</v>
      </c>
    </row>
    <row r="20" spans="4:4">
      <c r="D20" s="4">
        <f>SUM(D2:D19)</f>
        <v>2322.38</v>
      </c>
    </row>
    <row r="25" spans="1:5">
      <c r="A25" s="4" t="s">
        <v>129</v>
      </c>
      <c r="D25" s="4">
        <v>1447.47</v>
      </c>
      <c r="E25" s="4">
        <v>11361.37</v>
      </c>
    </row>
    <row r="26" spans="1:5">
      <c r="A26" s="4" t="s">
        <v>130</v>
      </c>
      <c r="D26" s="4">
        <v>874.91</v>
      </c>
      <c r="E26" s="4">
        <v>6867.27</v>
      </c>
    </row>
    <row r="27" spans="1:5">
      <c r="A27" s="4" t="s">
        <v>131</v>
      </c>
      <c r="D27" s="4">
        <f>SUBTOTAL(9,D25:D26)</f>
        <v>2322.38</v>
      </c>
      <c r="E27" s="4">
        <f>SUBTOTAL(9,E25:E26)</f>
        <v>18228.64</v>
      </c>
    </row>
    <row r="28" spans="1:1">
      <c r="A28" s="4" t="s">
        <v>132</v>
      </c>
    </row>
  </sheetData>
  <autoFilter ref="A1:X18">
    <filterColumn colId="3">
      <filters>
        <filter val="40"/>
        <filter val="100"/>
        <filter val="180"/>
        <filter val="350"/>
        <filter val="10.91"/>
        <filter val="32"/>
        <filter val="52"/>
        <filter val="152"/>
        <filter val="55"/>
        <filter val="135"/>
        <filter val="916"/>
        <filter val="27"/>
        <filter val="67"/>
        <filter val="25.47"/>
        <filter val="1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133</v>
      </c>
      <c r="B1" s="2" t="s">
        <v>134</v>
      </c>
      <c r="C1" s="2" t="s">
        <v>135</v>
      </c>
      <c r="D1" s="2" t="s">
        <v>136</v>
      </c>
      <c r="E1" s="2" t="s">
        <v>13</v>
      </c>
      <c r="F1" s="2" t="s">
        <v>5</v>
      </c>
      <c r="G1" s="2" t="s">
        <v>6</v>
      </c>
      <c r="H1" s="2" t="s">
        <v>137</v>
      </c>
      <c r="I1" s="2" t="s">
        <v>138</v>
      </c>
      <c r="J1" s="2" t="s">
        <v>139</v>
      </c>
      <c r="K1" s="2" t="s">
        <v>140</v>
      </c>
      <c r="L1" s="2" t="s">
        <v>141</v>
      </c>
      <c r="M1" s="2" t="s">
        <v>142</v>
      </c>
      <c r="N1" s="2" t="s">
        <v>143</v>
      </c>
      <c r="O1" s="2" t="s">
        <v>144</v>
      </c>
      <c r="P1" s="2" t="s">
        <v>145</v>
      </c>
      <c r="Q1" s="2" t="s">
        <v>146</v>
      </c>
      <c r="R1" s="2" t="s">
        <v>147</v>
      </c>
      <c r="S1" s="2" t="s">
        <v>148</v>
      </c>
      <c r="T1" s="2" t="s">
        <v>149</v>
      </c>
      <c r="U1" s="2" t="s">
        <v>150</v>
      </c>
      <c r="V1" s="2" t="s">
        <v>151</v>
      </c>
    </row>
    <row r="2" s="1" customFormat="1" spans="1:22">
      <c r="A2" s="3">
        <v>21596296447</v>
      </c>
      <c r="B2" s="1" t="s">
        <v>152</v>
      </c>
      <c r="C2" s="1" t="s">
        <v>153</v>
      </c>
      <c r="D2" s="1" t="s">
        <v>154</v>
      </c>
      <c r="E2" s="1" t="s">
        <v>155</v>
      </c>
      <c r="F2" s="1" t="s">
        <v>152</v>
      </c>
      <c r="G2" s="1" t="s">
        <v>156</v>
      </c>
      <c r="H2" s="1" t="s">
        <v>157</v>
      </c>
      <c r="I2" s="1" t="s">
        <v>158</v>
      </c>
      <c r="J2" s="1" t="s">
        <v>30</v>
      </c>
      <c r="K2" s="1" t="s">
        <v>159</v>
      </c>
      <c r="L2" s="1" t="s">
        <v>159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165</v>
      </c>
      <c r="T2" s="1" t="s">
        <v>166</v>
      </c>
      <c r="U2" s="1" t="s">
        <v>167</v>
      </c>
      <c r="V2" s="1" t="s">
        <v>168</v>
      </c>
    </row>
    <row r="3" s="1" customFormat="1" spans="1:22">
      <c r="A3" s="3">
        <v>21590193630</v>
      </c>
      <c r="B3" s="1" t="s">
        <v>152</v>
      </c>
      <c r="C3" s="1" t="s">
        <v>169</v>
      </c>
      <c r="D3" s="1" t="s">
        <v>170</v>
      </c>
      <c r="E3" s="1" t="s">
        <v>171</v>
      </c>
      <c r="F3" s="1" t="s">
        <v>152</v>
      </c>
      <c r="G3" s="1" t="s">
        <v>156</v>
      </c>
      <c r="H3" s="1" t="s">
        <v>157</v>
      </c>
      <c r="I3" s="1" t="s">
        <v>172</v>
      </c>
      <c r="J3" s="1" t="s">
        <v>30</v>
      </c>
      <c r="K3" s="1" t="s">
        <v>173</v>
      </c>
      <c r="L3" s="1" t="s">
        <v>173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174</v>
      </c>
      <c r="S3" s="1" t="s">
        <v>165</v>
      </c>
      <c r="T3" s="1" t="s">
        <v>166</v>
      </c>
      <c r="U3" s="1" t="s">
        <v>175</v>
      </c>
      <c r="V3" s="1" t="s">
        <v>176</v>
      </c>
    </row>
    <row r="4" s="1" customFormat="1" spans="1:22">
      <c r="A4" s="3">
        <v>21589866522</v>
      </c>
      <c r="B4" s="1" t="s">
        <v>152</v>
      </c>
      <c r="C4" s="1" t="s">
        <v>177</v>
      </c>
      <c r="D4" s="1" t="s">
        <v>178</v>
      </c>
      <c r="E4" s="1" t="s">
        <v>179</v>
      </c>
      <c r="F4" s="1" t="s">
        <v>152</v>
      </c>
      <c r="G4" s="1" t="s">
        <v>156</v>
      </c>
      <c r="H4" s="1" t="s">
        <v>157</v>
      </c>
      <c r="I4" s="1" t="s">
        <v>180</v>
      </c>
      <c r="J4" s="1" t="s">
        <v>30</v>
      </c>
      <c r="K4" s="1" t="s">
        <v>181</v>
      </c>
      <c r="L4" s="1" t="s">
        <v>181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182</v>
      </c>
      <c r="S4" s="1" t="s">
        <v>165</v>
      </c>
      <c r="T4" s="1" t="s">
        <v>166</v>
      </c>
      <c r="U4" s="1" t="s">
        <v>167</v>
      </c>
      <c r="V4" s="1" t="s">
        <v>168</v>
      </c>
    </row>
    <row r="5" s="1" customFormat="1" spans="1:22">
      <c r="A5" s="3">
        <v>21589512914</v>
      </c>
      <c r="B5" s="1" t="s">
        <v>183</v>
      </c>
      <c r="C5" s="1" t="s">
        <v>184</v>
      </c>
      <c r="D5" s="1" t="s">
        <v>185</v>
      </c>
      <c r="E5" s="1" t="s">
        <v>186</v>
      </c>
      <c r="F5" s="1" t="s">
        <v>152</v>
      </c>
      <c r="G5" s="1" t="s">
        <v>156</v>
      </c>
      <c r="H5" s="1" t="s">
        <v>157</v>
      </c>
      <c r="I5" s="1" t="s">
        <v>187</v>
      </c>
      <c r="J5" s="1" t="s">
        <v>30</v>
      </c>
      <c r="K5" s="1" t="s">
        <v>188</v>
      </c>
      <c r="L5" s="1" t="s">
        <v>189</v>
      </c>
      <c r="M5" s="1" t="s">
        <v>190</v>
      </c>
      <c r="N5" s="1" t="s">
        <v>191</v>
      </c>
      <c r="O5" s="1" t="s">
        <v>161</v>
      </c>
      <c r="P5" s="1" t="s">
        <v>162</v>
      </c>
      <c r="Q5" s="1" t="s">
        <v>163</v>
      </c>
      <c r="R5" s="1" t="s">
        <v>192</v>
      </c>
      <c r="S5" s="1" t="s">
        <v>165</v>
      </c>
      <c r="T5" s="1" t="s">
        <v>166</v>
      </c>
      <c r="U5" s="1" t="s">
        <v>167</v>
      </c>
      <c r="V5" s="1" t="s">
        <v>193</v>
      </c>
    </row>
    <row r="6" s="1" customFormat="1" spans="1:22">
      <c r="A6" s="3">
        <v>21589499739</v>
      </c>
      <c r="B6" s="1" t="s">
        <v>183</v>
      </c>
      <c r="C6" s="1" t="s">
        <v>194</v>
      </c>
      <c r="D6" s="1" t="s">
        <v>195</v>
      </c>
      <c r="E6" s="1" t="s">
        <v>196</v>
      </c>
      <c r="F6" s="1" t="s">
        <v>152</v>
      </c>
      <c r="G6" s="1" t="s">
        <v>156</v>
      </c>
      <c r="H6" s="1" t="s">
        <v>157</v>
      </c>
      <c r="I6" s="1" t="s">
        <v>197</v>
      </c>
      <c r="J6" s="1" t="s">
        <v>30</v>
      </c>
      <c r="K6" s="1" t="s">
        <v>198</v>
      </c>
      <c r="L6" s="1" t="s">
        <v>198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199</v>
      </c>
      <c r="S6" s="1" t="s">
        <v>165</v>
      </c>
      <c r="T6" s="1" t="s">
        <v>166</v>
      </c>
      <c r="U6" s="1" t="s">
        <v>175</v>
      </c>
      <c r="V6" s="1" t="s">
        <v>200</v>
      </c>
    </row>
    <row r="7" s="1" customFormat="1" spans="1:22">
      <c r="A7" s="3">
        <v>21588675918</v>
      </c>
      <c r="B7" s="1" t="s">
        <v>183</v>
      </c>
      <c r="C7" s="1" t="s">
        <v>201</v>
      </c>
      <c r="D7" s="1" t="s">
        <v>178</v>
      </c>
      <c r="E7" s="1" t="s">
        <v>202</v>
      </c>
      <c r="F7" s="1" t="s">
        <v>152</v>
      </c>
      <c r="G7" s="1" t="s">
        <v>156</v>
      </c>
      <c r="H7" s="1" t="s">
        <v>157</v>
      </c>
      <c r="I7" s="1" t="s">
        <v>180</v>
      </c>
      <c r="J7" s="1" t="s">
        <v>30</v>
      </c>
      <c r="K7" s="1" t="s">
        <v>181</v>
      </c>
      <c r="L7" s="1" t="s">
        <v>181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203</v>
      </c>
      <c r="S7" s="1" t="s">
        <v>165</v>
      </c>
      <c r="T7" s="1" t="s">
        <v>166</v>
      </c>
      <c r="U7" s="1" t="s">
        <v>167</v>
      </c>
      <c r="V7" s="1" t="s">
        <v>168</v>
      </c>
    </row>
    <row r="8" s="1" customFormat="1" spans="1:22">
      <c r="A8" s="3">
        <v>21586901672</v>
      </c>
      <c r="B8" s="1" t="s">
        <v>183</v>
      </c>
      <c r="C8" s="1" t="s">
        <v>204</v>
      </c>
      <c r="D8" s="1" t="s">
        <v>205</v>
      </c>
      <c r="E8" s="1" t="s">
        <v>206</v>
      </c>
      <c r="F8" s="1" t="s">
        <v>183</v>
      </c>
      <c r="G8" s="1" t="s">
        <v>152</v>
      </c>
      <c r="H8" s="1" t="s">
        <v>157</v>
      </c>
      <c r="I8" s="1" t="s">
        <v>207</v>
      </c>
      <c r="J8" s="1" t="s">
        <v>30</v>
      </c>
      <c r="K8" s="1" t="s">
        <v>208</v>
      </c>
      <c r="L8" s="1" t="s">
        <v>208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209</v>
      </c>
      <c r="S8" s="1" t="s">
        <v>165</v>
      </c>
      <c r="T8" s="1" t="s">
        <v>166</v>
      </c>
      <c r="U8" s="1" t="s">
        <v>167</v>
      </c>
      <c r="V8" s="1" t="s">
        <v>168</v>
      </c>
    </row>
    <row r="9" s="1" customFormat="1" spans="1:22">
      <c r="A9" s="3">
        <v>21582459948</v>
      </c>
      <c r="B9" s="1" t="s">
        <v>183</v>
      </c>
      <c r="C9" s="1" t="s">
        <v>210</v>
      </c>
      <c r="D9" s="1" t="s">
        <v>211</v>
      </c>
      <c r="E9" s="1" t="s">
        <v>212</v>
      </c>
      <c r="F9" s="1" t="s">
        <v>183</v>
      </c>
      <c r="G9" s="1" t="s">
        <v>152</v>
      </c>
      <c r="H9" s="1" t="s">
        <v>157</v>
      </c>
      <c r="I9" s="1" t="s">
        <v>213</v>
      </c>
      <c r="J9" s="1" t="s">
        <v>30</v>
      </c>
      <c r="K9" s="1" t="s">
        <v>214</v>
      </c>
      <c r="L9" s="1" t="s">
        <v>214</v>
      </c>
      <c r="M9" s="1" t="s">
        <v>160</v>
      </c>
      <c r="N9" s="1" t="s">
        <v>160</v>
      </c>
      <c r="O9" s="1" t="s">
        <v>161</v>
      </c>
      <c r="P9" s="1" t="s">
        <v>162</v>
      </c>
      <c r="Q9" s="1" t="s">
        <v>163</v>
      </c>
      <c r="R9" s="1" t="s">
        <v>215</v>
      </c>
      <c r="S9" s="1" t="s">
        <v>165</v>
      </c>
      <c r="T9" s="1" t="s">
        <v>166</v>
      </c>
      <c r="U9" s="1" t="s">
        <v>167</v>
      </c>
      <c r="V9" s="1" t="s">
        <v>168</v>
      </c>
    </row>
    <row r="10" s="1" customFormat="1" spans="1:22">
      <c r="A10" s="3">
        <v>21572173268</v>
      </c>
      <c r="B10" s="1" t="s">
        <v>216</v>
      </c>
      <c r="C10" s="1" t="s">
        <v>217</v>
      </c>
      <c r="D10" s="1" t="s">
        <v>218</v>
      </c>
      <c r="E10" s="1" t="s">
        <v>219</v>
      </c>
      <c r="F10" s="1" t="s">
        <v>216</v>
      </c>
      <c r="G10" s="1" t="s">
        <v>156</v>
      </c>
      <c r="H10" s="1" t="s">
        <v>157</v>
      </c>
      <c r="I10" s="1" t="s">
        <v>220</v>
      </c>
      <c r="J10" s="1" t="s">
        <v>30</v>
      </c>
      <c r="K10" s="1" t="s">
        <v>221</v>
      </c>
      <c r="L10" s="1" t="s">
        <v>221</v>
      </c>
      <c r="M10" s="1" t="s">
        <v>160</v>
      </c>
      <c r="N10" s="1" t="s">
        <v>160</v>
      </c>
      <c r="O10" s="1" t="s">
        <v>161</v>
      </c>
      <c r="P10" s="1" t="s">
        <v>162</v>
      </c>
      <c r="Q10" s="1" t="s">
        <v>163</v>
      </c>
      <c r="R10" s="1" t="s">
        <v>222</v>
      </c>
      <c r="S10" s="1" t="s">
        <v>165</v>
      </c>
      <c r="T10" s="1" t="s">
        <v>166</v>
      </c>
      <c r="U10" s="1" t="s">
        <v>167</v>
      </c>
      <c r="V10" s="1" t="s">
        <v>168</v>
      </c>
    </row>
    <row r="11" s="1" customFormat="1" spans="1:22">
      <c r="A11" s="3">
        <v>21475454735</v>
      </c>
      <c r="B11" s="1" t="s">
        <v>223</v>
      </c>
      <c r="C11" s="1" t="s">
        <v>224</v>
      </c>
      <c r="D11" s="1" t="s">
        <v>225</v>
      </c>
      <c r="E11" s="1" t="s">
        <v>226</v>
      </c>
      <c r="F11" s="1" t="s">
        <v>183</v>
      </c>
      <c r="G11" s="1" t="s">
        <v>156</v>
      </c>
      <c r="H11" s="1" t="s">
        <v>157</v>
      </c>
      <c r="I11" s="1" t="s">
        <v>227</v>
      </c>
      <c r="J11" s="1" t="s">
        <v>30</v>
      </c>
      <c r="K11" s="1" t="s">
        <v>228</v>
      </c>
      <c r="L11" s="1" t="s">
        <v>228</v>
      </c>
      <c r="M11" s="1" t="s">
        <v>160</v>
      </c>
      <c r="N11" s="1" t="s">
        <v>160</v>
      </c>
      <c r="O11" s="1" t="s">
        <v>161</v>
      </c>
      <c r="P11" s="1" t="s">
        <v>162</v>
      </c>
      <c r="Q11" s="1" t="s">
        <v>163</v>
      </c>
      <c r="R11" s="1" t="s">
        <v>229</v>
      </c>
      <c r="S11" s="1" t="s">
        <v>165</v>
      </c>
      <c r="T11" s="1" t="s">
        <v>166</v>
      </c>
      <c r="U11" s="1" t="s">
        <v>167</v>
      </c>
      <c r="V11" s="1" t="s">
        <v>168</v>
      </c>
    </row>
    <row r="12" s="1" customFormat="1" spans="1:22">
      <c r="A12" s="3">
        <v>21374162535</v>
      </c>
      <c r="B12" s="1" t="s">
        <v>230</v>
      </c>
      <c r="C12" s="1" t="s">
        <v>231</v>
      </c>
      <c r="D12" s="1" t="s">
        <v>232</v>
      </c>
      <c r="E12" s="1" t="s">
        <v>233</v>
      </c>
      <c r="F12" s="1" t="s">
        <v>183</v>
      </c>
      <c r="G12" s="1" t="s">
        <v>152</v>
      </c>
      <c r="H12" s="1" t="s">
        <v>157</v>
      </c>
      <c r="I12" s="1" t="s">
        <v>234</v>
      </c>
      <c r="J12" s="1" t="s">
        <v>30</v>
      </c>
      <c r="K12" s="1" t="s">
        <v>235</v>
      </c>
      <c r="L12" s="1" t="s">
        <v>235</v>
      </c>
      <c r="M12" s="1" t="s">
        <v>160</v>
      </c>
      <c r="N12" s="1" t="s">
        <v>160</v>
      </c>
      <c r="O12" s="1" t="s">
        <v>161</v>
      </c>
      <c r="P12" s="1" t="s">
        <v>162</v>
      </c>
      <c r="Q12" s="1" t="s">
        <v>163</v>
      </c>
      <c r="R12" s="1" t="s">
        <v>236</v>
      </c>
      <c r="S12" s="1" t="s">
        <v>165</v>
      </c>
      <c r="T12" s="1" t="s">
        <v>166</v>
      </c>
      <c r="U12" s="1" t="s">
        <v>167</v>
      </c>
      <c r="V12" s="1" t="s">
        <v>168</v>
      </c>
    </row>
    <row r="13" s="1" customFormat="1" spans="1:22">
      <c r="A13" s="3">
        <v>18926880872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152</v>
      </c>
      <c r="G13" s="1" t="s">
        <v>156</v>
      </c>
      <c r="H13" s="1" t="s">
        <v>157</v>
      </c>
      <c r="I13" s="1" t="s">
        <v>241</v>
      </c>
      <c r="J13" s="1" t="s">
        <v>30</v>
      </c>
      <c r="K13" s="1" t="s">
        <v>242</v>
      </c>
      <c r="L13" s="1" t="s">
        <v>242</v>
      </c>
      <c r="M13" s="1" t="s">
        <v>160</v>
      </c>
      <c r="N13" s="1" t="s">
        <v>160</v>
      </c>
      <c r="O13" s="1" t="s">
        <v>161</v>
      </c>
      <c r="P13" s="1" t="s">
        <v>162</v>
      </c>
      <c r="Q13" s="1" t="s">
        <v>163</v>
      </c>
      <c r="R13" s="1" t="s">
        <v>243</v>
      </c>
      <c r="S13" s="1" t="s">
        <v>165</v>
      </c>
      <c r="T13" s="1" t="s">
        <v>166</v>
      </c>
      <c r="U13" s="1" t="s">
        <v>175</v>
      </c>
      <c r="V13" s="1" t="s">
        <v>176</v>
      </c>
    </row>
    <row r="14" s="1" customFormat="1" spans="1:22">
      <c r="A14" s="3">
        <v>18841113437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152</v>
      </c>
      <c r="G14" s="1" t="s">
        <v>156</v>
      </c>
      <c r="H14" s="1" t="s">
        <v>157</v>
      </c>
      <c r="I14" s="1" t="s">
        <v>248</v>
      </c>
      <c r="J14" s="1" t="s">
        <v>30</v>
      </c>
      <c r="K14" s="1" t="s">
        <v>249</v>
      </c>
      <c r="L14" s="1" t="s">
        <v>249</v>
      </c>
      <c r="M14" s="1" t="s">
        <v>160</v>
      </c>
      <c r="N14" s="1" t="s">
        <v>160</v>
      </c>
      <c r="O14" s="1" t="s">
        <v>161</v>
      </c>
      <c r="P14" s="1" t="s">
        <v>162</v>
      </c>
      <c r="Q14" s="1" t="s">
        <v>163</v>
      </c>
      <c r="R14" s="1" t="s">
        <v>250</v>
      </c>
      <c r="S14" s="1" t="s">
        <v>165</v>
      </c>
      <c r="T14" s="1" t="s">
        <v>166</v>
      </c>
      <c r="U14" s="1" t="s">
        <v>175</v>
      </c>
      <c r="V14" s="1" t="s">
        <v>251</v>
      </c>
    </row>
    <row r="15" s="1" customFormat="1" spans="1:22">
      <c r="A15" s="3">
        <v>18709039580</v>
      </c>
      <c r="B15" s="1" t="s">
        <v>252</v>
      </c>
      <c r="C15" s="1" t="s">
        <v>253</v>
      </c>
      <c r="D15" s="1" t="s">
        <v>246</v>
      </c>
      <c r="E15" s="1" t="s">
        <v>254</v>
      </c>
      <c r="F15" s="1" t="s">
        <v>183</v>
      </c>
      <c r="G15" s="1" t="s">
        <v>156</v>
      </c>
      <c r="H15" s="1" t="s">
        <v>157</v>
      </c>
      <c r="I15" s="1" t="s">
        <v>255</v>
      </c>
      <c r="J15" s="1" t="s">
        <v>30</v>
      </c>
      <c r="K15" s="1" t="s">
        <v>256</v>
      </c>
      <c r="L15" s="1" t="s">
        <v>256</v>
      </c>
      <c r="M15" s="1" t="s">
        <v>160</v>
      </c>
      <c r="N15" s="1" t="s">
        <v>160</v>
      </c>
      <c r="O15" s="1" t="s">
        <v>161</v>
      </c>
      <c r="P15" s="1" t="s">
        <v>162</v>
      </c>
      <c r="Q15" s="1" t="s">
        <v>163</v>
      </c>
      <c r="R15" s="1" t="s">
        <v>257</v>
      </c>
      <c r="S15" s="1" t="s">
        <v>165</v>
      </c>
      <c r="T15" s="1" t="s">
        <v>166</v>
      </c>
      <c r="U15" s="1" t="s">
        <v>175</v>
      </c>
      <c r="V15" s="1" t="s">
        <v>251</v>
      </c>
    </row>
    <row r="16" s="1" customFormat="1" spans="1:22">
      <c r="A16" s="3">
        <v>18332231580</v>
      </c>
      <c r="B16" s="1" t="s">
        <v>258</v>
      </c>
      <c r="C16" s="1" t="s">
        <v>259</v>
      </c>
      <c r="D16" s="1" t="s">
        <v>260</v>
      </c>
      <c r="E16" s="1" t="s">
        <v>261</v>
      </c>
      <c r="F16" s="1" t="s">
        <v>152</v>
      </c>
      <c r="G16" s="1" t="s">
        <v>156</v>
      </c>
      <c r="H16" s="1" t="s">
        <v>157</v>
      </c>
      <c r="I16" s="1" t="s">
        <v>262</v>
      </c>
      <c r="J16" s="1" t="s">
        <v>30</v>
      </c>
      <c r="K16" s="1" t="s">
        <v>263</v>
      </c>
      <c r="L16" s="1" t="s">
        <v>263</v>
      </c>
      <c r="M16" s="1" t="s">
        <v>160</v>
      </c>
      <c r="N16" s="1" t="s">
        <v>160</v>
      </c>
      <c r="O16" s="1" t="s">
        <v>161</v>
      </c>
      <c r="P16" s="1" t="s">
        <v>162</v>
      </c>
      <c r="Q16" s="1" t="s">
        <v>163</v>
      </c>
      <c r="R16" s="1" t="s">
        <v>264</v>
      </c>
      <c r="S16" s="1" t="s">
        <v>165</v>
      </c>
      <c r="T16" s="1" t="s">
        <v>166</v>
      </c>
      <c r="U16" s="1" t="s">
        <v>175</v>
      </c>
      <c r="V16" s="1" t="s">
        <v>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2022-10-31T02:20:00Z</dcterms:created>
  <dcterms:modified xsi:type="dcterms:W3CDTF">2022-10-31T06:14:17Z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CBA41BCF5CD14BF59B8804D55A56D333</vt:lpwstr>
  </property>
  <property fmtid="{D5CDD505-2E9C-101B-9397-08002B2CF9AE}" pid="3" name="KSOProductBuildVer">
    <vt:lpwstr>2052-11.1.0.12598</vt:lpwstr>
  </property>
</Properties>
</file>