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<sst xmlns="http://schemas.openxmlformats.org/spreadsheetml/2006/main" count="348" uniqueCount="149">
  <si>
    <t>去哪儿网酒店预付对账单</t>
  </si>
  <si>
    <t>供应商名称：</t>
  </si>
  <si>
    <t>港丰国际</t>
  </si>
  <si>
    <t>结算周期：</t>
  </si>
  <si>
    <t>2022-10-24至2022-10-30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</si>
  <si>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</si>
  <si>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</si>
  <si>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</si>
  <si>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</si>
  <si>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</si>
  <si>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</si>
  <si>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</si>
  <si>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</si>
  <si>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</si>
  <si>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</si>
  <si>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</si>
  <si>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</si>
  <si>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</si>
  <si>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</si>
  <si>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</si>
  <si>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¥2,316.00</t>
  </si>
  <si>
    <t>¥216.00</t>
  </si>
  <si>
    <t>¥2,100.00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</si>
  <si>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</si>
  <si>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</si>
  <si>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</si>
  <si>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</si>
  <si>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</si>
  <si>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</si>
  <si>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</si>
  <si>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</si>
  <si>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</si>
  <si>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</si>
  <si>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</si>
  <si>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</si>
  <si>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</si>
  <si>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</si>
  <si>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</si>
  <si>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</si>
  <si>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</si>
  <si>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</si>
  <si>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</si>
  <si>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</si>
  <si>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</si>
  <si>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</si>
  <si>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</si>
  <si>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</si>
  <si>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</si>
  <si>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</si>
  <si>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</si>
  <si>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</si>
  <si>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</si>
  <si>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</si>
  <si>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</si>
  <si>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</si>
  <si>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</si>
  <si>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</si>
  <si>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</si>
  <si>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</si>
  <si>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</si>
  <si>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</si>
  <si>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</si>
  <si>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</si>
  <si>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</si>
  <si>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</si>
  <si>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</si>
  <si>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</si>
  <si>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</si>
  <si>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</si>
  <si>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703159628331</t>
  </si>
  <si>
    <t>2755445</t>
  </si>
  <si>
    <t>酒店预付</t>
  </si>
  <si>
    <t>否</t>
  </si>
  <si>
    <t>普通</t>
  </si>
  <si>
    <t>158560718</t>
  </si>
  <si>
    <t>曼谷铂尔曼皇权酒店 (SHA Plus+)</t>
  </si>
  <si>
    <t>1619975</t>
  </si>
  <si>
    <t>ZHOU/SHAOZHEN</t>
  </si>
  <si>
    <t>2022-10-23</t>
  </si>
  <si>
    <t>2022-10-24</t>
  </si>
  <si>
    <t>¥613.00</t>
  </si>
  <si>
    <t>¥62.00</t>
  </si>
  <si>
    <t>¥551.00</t>
  </si>
  <si>
    <t>Superior Room</t>
  </si>
  <si>
    <t>WEBSITE</t>
  </si>
  <si>
    <t>703159142080</t>
  </si>
  <si>
    <t>2755447</t>
  </si>
  <si>
    <t>ZHU/SHENGYUAN</t>
  </si>
  <si>
    <t>703143080210</t>
  </si>
  <si>
    <t>2729644</t>
  </si>
  <si>
    <t>158585861</t>
  </si>
  <si>
    <t>普吉假日酒店 (SHA Extra Plus)</t>
  </si>
  <si>
    <t>LI/XIAOMEI|CHEN/XIANXIN</t>
  </si>
  <si>
    <t>2022-10-07</t>
  </si>
  <si>
    <t>2022-10-28</t>
  </si>
  <si>
    <t>2022-10-30</t>
  </si>
  <si>
    <t>¥1,090.00</t>
  </si>
  <si>
    <t>¥92.00</t>
  </si>
  <si>
    <t>¥998.00</t>
  </si>
  <si>
    <t>Standard King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</si>
  <si>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</si>
  <si>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</si>
  <si>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</si>
  <si>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</si>
  <si>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</si>
  <si>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</si>
  <si>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</si>
  <si>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</si>
  <si>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</si>
  <si>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</si>
  <si>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</si>
  <si>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A221101114228481</t>
  </si>
  <si>
    <r>
      <t>总计：</t>
    </r>
    <r>
      <rPr>
        <sz val="10"/>
        <rFont val="Arial"/>
        <charset val="134"/>
      </rPr>
      <t>2100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</si>
  <si>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</si>
  <si>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</si>
  <si>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</si>
  <si>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</si>
  <si>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</si>
  <si>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</si>
  <si>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</si>
  <si>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</si>
  <si>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</si>
  <si>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</si>
  <si>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</si>
  <si>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</si>
  <si>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</si>
  <si>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</si>
  <si>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</si>
  <si>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</si>
  <si>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</si>
  <si>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</si>
  <si>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曼谷铂尔曼皇权酒店</t>
  </si>
  <si>
    <t>ZHU SHENGYUAN</t>
  </si>
  <si>
    <t>退房日周结</t>
  </si>
  <si>
    <t>551.00</t>
  </si>
  <si>
    <t>RMB</t>
  </si>
  <si>
    <t>0</t>
  </si>
  <si>
    <t>0.00</t>
  </si>
  <si>
    <t>去哪儿直连（港丰）</t>
  </si>
  <si>
    <t>31</t>
  </si>
  <si>
    <t>2022-10-23 11:46:16</t>
  </si>
  <si>
    <t>汇智国际旅游发展有限公司</t>
  </si>
  <si>
    <t>直采</t>
  </si>
  <si>
    <t>泰国</t>
  </si>
  <si>
    <t>ZHOU SHAOZHEN</t>
  </si>
  <si>
    <t>2022-10-23 11:45:27</t>
  </si>
  <si>
    <t>LI XIAOMEI,CHEN XIANXIN</t>
  </si>
  <si>
    <t>998.00</t>
  </si>
  <si>
    <t>2022-10-08 11:30:36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</si>
</sst>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87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80</v>
      </c>
      <c r="S3" s="12" t="s">
        <v>19</v>
      </c>
      <c r="T3" s="7"/>
      <c r="U3" s="11" t="s">
        <v>19</v>
      </c>
      <c r="V3" s="11" t="s">
        <v>80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88</v>
      </c>
      <c r="B4" s="6" t="s">
        <v>89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90</v>
      </c>
      <c r="H4" s="7" t="s">
        <v>91</v>
      </c>
      <c r="I4" s="7" t="s">
        <v>76</v>
      </c>
      <c r="J4" s="7" t="s">
        <v>2</v>
      </c>
      <c r="K4" s="7" t="s">
        <v>92</v>
      </c>
      <c r="L4" s="7">
        <v>1</v>
      </c>
      <c r="M4" s="7">
        <v>2</v>
      </c>
      <c r="N4" s="7" t="s">
        <v>93</v>
      </c>
      <c r="O4" s="7" t="s">
        <v>94</v>
      </c>
      <c r="P4" s="7" t="s">
        <v>95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84</v>
      </c>
      <c r="AG4" t="s">
        <v>72</v>
      </c>
      <c r="AH4" t="s">
        <v>19</v>
      </c>
    </row>
    <row r="5" customHeight="1" spans="1:32">
      <c r="A5" s="10" t="s">
        <v>100</v>
      </c>
      <c r="B5" s="10"/>
      <c r="C5" s="10" t="s">
        <v>101</v>
      </c>
      <c r="D5" s="10"/>
      <c r="E5" s="10"/>
      <c r="F5" s="10"/>
      <c r="G5" s="10" t="s">
        <v>101</v>
      </c>
      <c r="H5" s="10" t="s">
        <v>101</v>
      </c>
      <c r="I5" s="10" t="s">
        <v>101</v>
      </c>
      <c r="J5" s="10" t="s">
        <v>101</v>
      </c>
      <c r="K5" s="10" t="s">
        <v>101</v>
      </c>
      <c r="L5" s="10" t="s">
        <v>101</v>
      </c>
      <c r="M5" s="10" t="s">
        <v>101</v>
      </c>
      <c r="N5" s="10" t="s">
        <v>101</v>
      </c>
      <c r="O5" s="10" t="s">
        <v>101</v>
      </c>
      <c r="P5" s="10" t="s">
        <v>101</v>
      </c>
      <c r="Q5" s="10"/>
      <c r="R5" s="13" t="s">
        <v>20</v>
      </c>
      <c r="S5" s="13" t="s">
        <v>19</v>
      </c>
      <c r="T5" s="10" t="s">
        <v>101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101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102</v>
      </c>
      <c r="B1" s="4" t="s">
        <v>103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104</v>
      </c>
      <c r="H1" s="4" t="s">
        <v>105</v>
      </c>
      <c r="I1" s="4" t="s">
        <v>13</v>
      </c>
      <c r="J1" s="4" t="s">
        <v>17</v>
      </c>
      <c r="K1" s="4" t="s">
        <v>18</v>
      </c>
      <c r="L1" s="9" t="s">
        <v>106</v>
      </c>
      <c r="M1" s="4" t="s">
        <v>107</v>
      </c>
      <c r="N1" s="4" t="s">
        <v>108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110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551</v>
      </c>
      <c r="E2" t="str">
        <f>VLOOKUP(A2,HOP!A:L,12,0)</f>
        <v>551.00</v>
      </c>
      <c r="F2" t="str">
        <f>VLOOKUP(A2,HOP!A:C,3,0)</f>
        <v>2755445</v>
      </c>
      <c r="G2">
        <f>D2-E2</f>
        <v>0</v>
      </c>
      <c r="H2" t="str">
        <f>$H$1&amp;F2</f>
        <v>，2755445</v>
      </c>
      <c r="I2" t="str">
        <f>VLOOKUP(A2,HOP!A:U,21,0)</f>
        <v>直采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551</v>
      </c>
      <c r="E3" t="str">
        <f>VLOOKUP(A3,HOP!A:L,12,0)</f>
        <v>551.00</v>
      </c>
      <c r="F3" t="str">
        <f>VLOOKUP(A3,HOP!A:C,3,0)</f>
        <v>2755447</v>
      </c>
      <c r="G3">
        <f>D3-E3</f>
        <v>0</v>
      </c>
      <c r="H3" t="str">
        <f>$H$1&amp;F3</f>
        <v>，2755447</v>
      </c>
      <c r="I3" t="str">
        <f>VLOOKUP(A3,HOP!A:U,21,0)</f>
        <v>直采</v>
      </c>
    </row>
    <row r="4" ht="14.25" customHeight="1" spans="1:9">
      <c r="A4" s="6" t="s">
        <v>88</v>
      </c>
      <c r="B4" s="7" t="s">
        <v>94</v>
      </c>
      <c r="C4" s="7" t="s">
        <v>95</v>
      </c>
      <c r="D4" s="3">
        <v>998</v>
      </c>
      <c r="E4" t="str">
        <f>VLOOKUP(A4,HOP!A:L,12,0)</f>
        <v>998.00</v>
      </c>
      <c r="F4" t="str">
        <f>VLOOKUP(A4,HOP!A:C,3,0)</f>
        <v>2729644</v>
      </c>
      <c r="G4">
        <f>D4-E4</f>
        <v>0</v>
      </c>
      <c r="H4" t="str">
        <f>$H$1&amp;F4</f>
        <v>，2729644</v>
      </c>
      <c r="I4" t="str">
        <f>VLOOKUP(A4,HOP!A:U,21,0)</f>
        <v>直采</v>
      </c>
    </row>
    <row r="6" spans="4:4">
      <c r="D6" s="3">
        <f>SUM(D2:D5)</f>
        <v>2100</v>
      </c>
    </row>
    <row r="7" ht="14.25" spans="4:4">
      <c r="D7" s="8" t="s">
        <v>22</v>
      </c>
    </row>
    <row r="10" spans="1:1">
      <c r="A10" t="s">
        <v>111</v>
      </c>
    </row>
    <row r="11" spans="1:1">
      <c r="A11" s="5" t="s">
        <v>112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B11" sqref="B11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  <c r="U1" s="2" t="s">
        <v>129</v>
      </c>
      <c r="V1" s="2" t="s">
        <v>130</v>
      </c>
    </row>
    <row r="2" s="1" customFormat="1" spans="1:22">
      <c r="A2" s="1" t="s">
        <v>85</v>
      </c>
      <c r="B2" s="1" t="s">
        <v>78</v>
      </c>
      <c r="C2" s="1" t="s">
        <v>86</v>
      </c>
      <c r="D2" s="1" t="s">
        <v>131</v>
      </c>
      <c r="E2" s="1" t="s">
        <v>132</v>
      </c>
      <c r="F2" s="1" t="s">
        <v>78</v>
      </c>
      <c r="G2" s="1" t="s">
        <v>79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72</v>
      </c>
      <c r="T2" s="1" t="s">
        <v>141</v>
      </c>
      <c r="U2" s="1" t="s">
        <v>142</v>
      </c>
      <c r="V2" s="1" t="s">
        <v>143</v>
      </c>
    </row>
    <row r="3" s="1" customFormat="1" spans="1:22">
      <c r="A3" s="1" t="s">
        <v>69</v>
      </c>
      <c r="B3" s="1" t="s">
        <v>78</v>
      </c>
      <c r="C3" s="1" t="s">
        <v>70</v>
      </c>
      <c r="D3" s="1" t="s">
        <v>131</v>
      </c>
      <c r="E3" s="1" t="s">
        <v>144</v>
      </c>
      <c r="F3" s="1" t="s">
        <v>78</v>
      </c>
      <c r="G3" s="1" t="s">
        <v>79</v>
      </c>
      <c r="H3" s="1" t="s">
        <v>133</v>
      </c>
      <c r="I3" s="1" t="s">
        <v>134</v>
      </c>
      <c r="J3" s="1" t="s">
        <v>135</v>
      </c>
      <c r="K3" s="1" t="s">
        <v>134</v>
      </c>
      <c r="L3" s="1" t="s">
        <v>134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145</v>
      </c>
      <c r="S3" s="1" t="s">
        <v>72</v>
      </c>
      <c r="T3" s="1" t="s">
        <v>141</v>
      </c>
      <c r="U3" s="1" t="s">
        <v>142</v>
      </c>
      <c r="V3" s="1" t="s">
        <v>143</v>
      </c>
    </row>
    <row r="4" s="1" customFormat="1" spans="1:22">
      <c r="A4" s="1" t="s">
        <v>88</v>
      </c>
      <c r="B4" s="1" t="s">
        <v>93</v>
      </c>
      <c r="C4" s="1" t="s">
        <v>89</v>
      </c>
      <c r="D4" s="1" t="s">
        <v>91</v>
      </c>
      <c r="E4" s="1" t="s">
        <v>146</v>
      </c>
      <c r="F4" s="1" t="s">
        <v>94</v>
      </c>
      <c r="G4" s="1" t="s">
        <v>95</v>
      </c>
      <c r="H4" s="1" t="s">
        <v>133</v>
      </c>
      <c r="I4" s="1" t="s">
        <v>147</v>
      </c>
      <c r="J4" s="1" t="s">
        <v>135</v>
      </c>
      <c r="K4" s="1" t="s">
        <v>147</v>
      </c>
      <c r="L4" s="1" t="s">
        <v>147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148</v>
      </c>
      <c r="S4" s="1" t="s">
        <v>72</v>
      </c>
      <c r="T4" s="1" t="s">
        <v>141</v>
      </c>
      <c r="U4" s="1" t="s">
        <v>142</v>
      </c>
      <c r="V4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2022-11-01T03:40:15Z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79BECF7A8B5B46C48628AA23A375997F</vt:lpwstr>
  </property>
</Properties>
</file>