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对账!$1:$8</definedName>
  </definedNames>
  <calcPr calcId="144525"/>
</workbook>
</file>

<file path=xl/sharedStrings.xml><?xml version="1.0" encoding="utf-8"?>
<sst xmlns="http://schemas.openxmlformats.org/spreadsheetml/2006/main" count="178" uniqueCount="105">
  <si>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</si>
  <si>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</si>
  <si>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</si>
  <si>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</si>
  <si>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</si>
  <si>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</si>
  <si>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</si>
  <si>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</si>
  <si>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</si>
  <si>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</si>
  <si>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</si>
  <si>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</si>
  <si>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</si>
  <si>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</si>
  <si>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</si>
  <si>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</si>
  <si>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</si>
  <si>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</si>
  <si>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</si>
  <si>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</si>
  <si>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</si>
  <si>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</si>
  <si>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</si>
  <si>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</si>
  <si>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</si>
  <si>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21114862387	</t>
  </si>
  <si>
    <t>Ctrip</t>
  </si>
  <si>
    <t>正常</t>
  </si>
  <si>
    <t>[洛杉矶]洛杉矶国际机场索内斯塔酒店(Sonesta Los Angeles Airport LAX)(93873477)</t>
  </si>
  <si>
    <t>行政房(大床)&lt;至多8间&gt;&lt;2人入住&gt;</t>
  </si>
  <si>
    <t>CNY</t>
  </si>
  <si>
    <t>Aspiranti/Samuel Vincent</t>
  </si>
  <si>
    <t>CA13744221101CNY</t>
  </si>
  <si>
    <t>未提现</t>
  </si>
  <si>
    <t>携程开票</t>
  </si>
  <si>
    <t xml:space="preserve">	</t>
  </si>
  <si>
    <t xml:space="preserve">31849SE297386	</t>
  </si>
  <si>
    <t xml:space="preserve">999221425575079	</t>
  </si>
  <si>
    <t>[成都]成都金隆酒店(94918336)</t>
  </si>
  <si>
    <t>普通双床间&lt;至多8间&gt;&lt;90天内可预订&gt;&lt;2人入住&gt;&lt;早餐&gt;</t>
  </si>
  <si>
    <t>钟程程</t>
  </si>
  <si>
    <t xml:space="preserve">999221466654158	</t>
  </si>
  <si>
    <t>[嘉兴]贝壳酒店(嘉兴友谊街店)(80895028)</t>
  </si>
  <si>
    <t>特色大床房&lt;至多8间&gt;&lt;2人入住&gt;</t>
  </si>
  <si>
    <t>徐淑梅</t>
  </si>
  <si>
    <t xml:space="preserve">2742901	</t>
  </si>
  <si>
    <t xml:space="preserve">(GRT)80210996;	</t>
  </si>
  <si>
    <t>取消</t>
  </si>
  <si>
    <t xml:space="preserve">21469699129	</t>
  </si>
  <si>
    <t>[高雄]高雄窝饭店(Wo Hotel)(80941601)</t>
  </si>
  <si>
    <t>标准双床房&lt;至多8间&gt;&lt;2人入住&gt;&lt;早餐&gt;</t>
  </si>
  <si>
    <t>HSU/YUWEN</t>
  </si>
  <si>
    <t>，</t>
  </si>
  <si>
    <t>2237 CNY</t>
  </si>
  <si>
    <t>A221101094026481</t>
  </si>
  <si>
    <t>总计：2237元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</si>
  <si>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</si>
  <si>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</si>
  <si>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</si>
  <si>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</si>
  <si>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</si>
  <si>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</si>
  <si>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</si>
  <si>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</si>
  <si>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</si>
  <si>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</si>
  <si>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</si>
  <si>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</si>
  <si>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</si>
  <si>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</si>
  <si>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</si>
  <si>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</si>
  <si>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</si>
  <si>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</si>
  <si>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</si>
  <si>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2022-10-16</t>
  </si>
  <si>
    <t>2743558</t>
  </si>
  <si>
    <t>高雄窝饭店</t>
  </si>
  <si>
    <t>HSU YUWEN</t>
  </si>
  <si>
    <t>2022-10-17</t>
  </si>
  <si>
    <t>退房日月结</t>
  </si>
  <si>
    <t>450.00</t>
  </si>
  <si>
    <t>RMB</t>
  </si>
  <si>
    <t>0</t>
  </si>
  <si>
    <t>0.00</t>
  </si>
  <si>
    <t>携程汇登国内直连</t>
  </si>
  <si>
    <t>01.011264</t>
  </si>
  <si>
    <t>2022-10-16 21:58:56</t>
  </si>
  <si>
    <t>否</t>
  </si>
  <si>
    <t>广州汇登信息科技有限公司</t>
  </si>
  <si>
    <t>直连</t>
  </si>
  <si>
    <t>中国</t>
  </si>
  <si>
    <t>2022-10-11</t>
  </si>
  <si>
    <t>2735582</t>
  </si>
  <si>
    <t>成都金隆酒店</t>
  </si>
  <si>
    <t>2022-10-15</t>
  </si>
  <si>
    <t>838.00</t>
  </si>
  <si>
    <t>2022-10-11 23:23:39</t>
  </si>
  <si>
    <t>2022-09-22</t>
  </si>
  <si>
    <t>2702540</t>
  </si>
  <si>
    <t>洛杉矶国际机场索内斯塔酒店</t>
  </si>
  <si>
    <t>Aspiranti Samuel Vincent</t>
  </si>
  <si>
    <t>949.00</t>
  </si>
  <si>
    <t>2022-09-22 00:45:29</t>
  </si>
  <si>
    <t>美国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</si>
</sst>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44850</v>
      </c>
      <c r="G2" s="6">
        <v>44851</v>
      </c>
      <c r="H2" s="4">
        <v>1</v>
      </c>
      <c r="I2" s="4">
        <v>1</v>
      </c>
      <c r="J2" s="4">
        <v>1</v>
      </c>
      <c r="K2" s="4" t="s">
        <v>30</v>
      </c>
      <c r="L2" s="4">
        <v>949</v>
      </c>
      <c r="M2" s="4">
        <v>949</v>
      </c>
      <c r="N2" s="4" t="s">
        <v>31</v>
      </c>
      <c r="O2" s="4" t="s">
        <v>32</v>
      </c>
      <c r="P2" s="4" t="s">
        <v>33</v>
      </c>
      <c r="Q2" s="4">
        <v>0</v>
      </c>
      <c r="R2" s="7">
        <v>44826</v>
      </c>
      <c r="S2" s="6">
        <v>44866</v>
      </c>
      <c r="T2" s="4" t="s">
        <v>34</v>
      </c>
      <c r="U2" s="4">
        <v>949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44849</v>
      </c>
      <c r="G3" s="6">
        <v>44851</v>
      </c>
      <c r="H3" s="4">
        <v>1</v>
      </c>
      <c r="I3" s="4">
        <v>2</v>
      </c>
      <c r="J3" s="4">
        <v>2</v>
      </c>
      <c r="K3" s="4" t="s">
        <v>30</v>
      </c>
      <c r="L3" s="4">
        <v>838</v>
      </c>
      <c r="M3" s="4">
        <v>838</v>
      </c>
      <c r="N3" s="4" t="s">
        <v>40</v>
      </c>
      <c r="O3" s="4" t="s">
        <v>32</v>
      </c>
      <c r="P3" s="4" t="s">
        <v>33</v>
      </c>
      <c r="Q3" s="4">
        <v>0</v>
      </c>
      <c r="R3" s="7">
        <v>44845</v>
      </c>
      <c r="S3" s="6">
        <v>44866</v>
      </c>
      <c r="T3" s="4" t="s">
        <v>34</v>
      </c>
      <c r="U3" s="4">
        <v>838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44850</v>
      </c>
      <c r="G4" s="6">
        <v>44851</v>
      </c>
      <c r="H4" s="4">
        <v>1</v>
      </c>
      <c r="I4" s="4">
        <v>1</v>
      </c>
      <c r="J4" s="4">
        <v>1</v>
      </c>
      <c r="K4" s="4" t="s">
        <v>30</v>
      </c>
      <c r="L4" s="4">
        <v>122</v>
      </c>
      <c r="M4" s="4">
        <v>122</v>
      </c>
      <c r="N4" s="4" t="s">
        <v>44</v>
      </c>
      <c r="O4" s="4" t="s">
        <v>32</v>
      </c>
      <c r="P4" s="4" t="s">
        <v>33</v>
      </c>
      <c r="Q4" s="4">
        <v>0</v>
      </c>
      <c r="R4" s="7">
        <v>44850</v>
      </c>
      <c r="S4" s="6">
        <v>44866</v>
      </c>
      <c r="T4" s="4" t="s">
        <v>34</v>
      </c>
      <c r="U4" s="4">
        <v>122</v>
      </c>
      <c r="V4" s="4">
        <v>0</v>
      </c>
      <c r="W4" s="4">
        <v>0</v>
      </c>
      <c r="X4" s="4" t="s">
        <v>45</v>
      </c>
      <c r="Y4" s="4" t="s">
        <v>46</v>
      </c>
    </row>
    <row r="5" s="4" customFormat="1" spans="1:25">
      <c r="A5" s="4" t="s">
        <v>41</v>
      </c>
      <c r="B5" s="4" t="s">
        <v>26</v>
      </c>
      <c r="C5" s="4" t="s">
        <v>47</v>
      </c>
      <c r="D5" s="4" t="s">
        <v>42</v>
      </c>
      <c r="E5" s="4" t="s">
        <v>43</v>
      </c>
      <c r="F5" s="6">
        <v>44850</v>
      </c>
      <c r="G5" s="6">
        <v>44851</v>
      </c>
      <c r="H5" s="4">
        <v>1</v>
      </c>
      <c r="I5" s="4">
        <v>1</v>
      </c>
      <c r="J5" s="4">
        <v>1</v>
      </c>
      <c r="K5" s="4" t="s">
        <v>30</v>
      </c>
      <c r="L5" s="4">
        <v>-122</v>
      </c>
      <c r="M5" s="4">
        <v>-122</v>
      </c>
      <c r="N5" s="4" t="s">
        <v>44</v>
      </c>
      <c r="O5" s="4" t="s">
        <v>32</v>
      </c>
      <c r="P5" s="4" t="s">
        <v>33</v>
      </c>
      <c r="Q5" s="4">
        <v>0</v>
      </c>
      <c r="R5" s="7">
        <v>44850</v>
      </c>
      <c r="S5" s="6">
        <v>44866</v>
      </c>
      <c r="T5" s="4" t="s">
        <v>34</v>
      </c>
      <c r="U5" s="4">
        <v>-122</v>
      </c>
      <c r="V5" s="4">
        <v>0</v>
      </c>
      <c r="W5" s="4">
        <v>0</v>
      </c>
      <c r="X5" s="4" t="s">
        <v>45</v>
      </c>
      <c r="Y5" s="4" t="s">
        <v>46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49</v>
      </c>
      <c r="E6" s="4" t="s">
        <v>50</v>
      </c>
      <c r="F6" s="6">
        <v>44850</v>
      </c>
      <c r="G6" s="6">
        <v>44851</v>
      </c>
      <c r="H6" s="4">
        <v>1</v>
      </c>
      <c r="I6" s="4">
        <v>1</v>
      </c>
      <c r="J6" s="4">
        <v>1</v>
      </c>
      <c r="K6" s="4" t="s">
        <v>30</v>
      </c>
      <c r="L6" s="4">
        <v>450</v>
      </c>
      <c r="M6" s="4">
        <v>450</v>
      </c>
      <c r="N6" s="4" t="s">
        <v>51</v>
      </c>
      <c r="O6" s="4" t="s">
        <v>32</v>
      </c>
      <c r="P6" s="4" t="s">
        <v>33</v>
      </c>
      <c r="Q6" s="4">
        <v>0</v>
      </c>
      <c r="R6" s="7">
        <v>44850</v>
      </c>
      <c r="S6" s="6">
        <v>44866</v>
      </c>
      <c r="T6" s="4" t="s">
        <v>34</v>
      </c>
      <c r="U6" s="4">
        <v>450</v>
      </c>
      <c r="V6" s="4">
        <v>0</v>
      </c>
      <c r="W6" s="4">
        <v>0</v>
      </c>
      <c r="X6" s="4" t="s">
        <v>35</v>
      </c>
      <c r="Y6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3"/>
  <sheetViews>
    <sheetView tabSelected="1" workbookViewId="0">
      <selection activeCell="A12" sqref="A12:A13"/>
    </sheetView>
  </sheetViews>
  <sheetFormatPr defaultColWidth="9" defaultRowHeight="13.5"/>
  <cols>
    <col min="1" max="1" width="12.625" style="4"/>
    <col min="2" max="3" width="11.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52</v>
      </c>
    </row>
    <row r="2" s="4" customFormat="1" spans="1:9">
      <c r="A2" s="5">
        <v>21114862387</v>
      </c>
      <c r="B2" s="6">
        <v>44850</v>
      </c>
      <c r="C2" s="6">
        <v>44851</v>
      </c>
      <c r="D2" s="4">
        <v>949</v>
      </c>
      <c r="E2" s="4" t="str">
        <f>VLOOKUP(A2,HOP!A:L,12,0)</f>
        <v>949.00</v>
      </c>
      <c r="F2" s="4" t="str">
        <f>VLOOKUP(A2,HOP!A:C,3,0)</f>
        <v>2702540</v>
      </c>
      <c r="G2" s="4">
        <f>D2-E2</f>
        <v>0</v>
      </c>
      <c r="H2" s="4" t="str">
        <f>$H$1&amp;F2</f>
        <v>，2702540</v>
      </c>
      <c r="I2" s="4" t="str">
        <f>VLOOKUP(A2,HOP!A:U,21,0)</f>
        <v>直连</v>
      </c>
    </row>
    <row r="3" s="4" customFormat="1" spans="1:9">
      <c r="A3" s="5">
        <v>999221425575079</v>
      </c>
      <c r="B3" s="6">
        <v>44849</v>
      </c>
      <c r="C3" s="6">
        <v>44851</v>
      </c>
      <c r="D3" s="4">
        <v>838</v>
      </c>
      <c r="E3" s="4" t="str">
        <f>VLOOKUP(A3,HOP!A:L,12,0)</f>
        <v>838.00</v>
      </c>
      <c r="F3" s="4" t="str">
        <f>VLOOKUP(A3,HOP!A:C,3,0)</f>
        <v>2735582</v>
      </c>
      <c r="G3" s="4">
        <f>D3-E3</f>
        <v>0</v>
      </c>
      <c r="H3" s="4" t="str">
        <f>$H$1&amp;F3</f>
        <v>，2735582</v>
      </c>
      <c r="I3" s="4" t="str">
        <f>VLOOKUP(A3,HOP!A:U,21,0)</f>
        <v>直连</v>
      </c>
    </row>
    <row r="4" s="4" customFormat="1" hidden="1" spans="1:9">
      <c r="A4" s="5">
        <v>999221466654158</v>
      </c>
      <c r="B4" s="6">
        <v>44850</v>
      </c>
      <c r="C4" s="6">
        <v>44851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>D4-E4</f>
        <v>#N/A</v>
      </c>
      <c r="H4" s="4" t="e">
        <f>$H$1&amp;F4</f>
        <v>#N/A</v>
      </c>
      <c r="I4" s="4" t="e">
        <f>VLOOKUP(A4,HOP!A:U,21,0)</f>
        <v>#N/A</v>
      </c>
    </row>
    <row r="5" s="4" customFormat="1" spans="1:9">
      <c r="A5" s="5">
        <v>21469699129</v>
      </c>
      <c r="B5" s="6">
        <v>44850</v>
      </c>
      <c r="C5" s="6">
        <v>44851</v>
      </c>
      <c r="D5" s="4">
        <v>450</v>
      </c>
      <c r="E5" s="4" t="str">
        <f>VLOOKUP(A5,HOP!A:L,12,0)</f>
        <v>450.00</v>
      </c>
      <c r="F5" s="4" t="str">
        <f>VLOOKUP(A5,HOP!A:C,3,0)</f>
        <v>2743558</v>
      </c>
      <c r="G5" s="4">
        <f>D5-E5</f>
        <v>0</v>
      </c>
      <c r="H5" s="4" t="str">
        <f>$H$1&amp;F5</f>
        <v>，2743558</v>
      </c>
      <c r="I5" s="4" t="str">
        <f>VLOOKUP(A5,HOP!A:U,21,0)</f>
        <v>直连</v>
      </c>
    </row>
    <row r="7" spans="4:4">
      <c r="D7" s="4">
        <f>SUM(D2:D6)</f>
        <v>2237</v>
      </c>
    </row>
    <row r="8" spans="4:4">
      <c r="D8" s="4" t="s">
        <v>53</v>
      </c>
    </row>
    <row r="12" spans="1:1">
      <c r="A12" s="4" t="s">
        <v>54</v>
      </c>
    </row>
    <row r="13" spans="1:1">
      <c r="A13" s="4" t="s">
        <v>55</v>
      </c>
    </row>
  </sheetData>
  <autoFilter ref="A1:XFD8">
    <filterColumn colId="3">
      <filters blank="1">
        <filter val="450"/>
        <filter val="2237"/>
        <filter val="838"/>
        <filter val="949"/>
        <filter val="2237 CNY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I16" sqref="I1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2">
      <c r="A1" s="2" t="s">
        <v>56</v>
      </c>
      <c r="B1" s="2" t="s">
        <v>57</v>
      </c>
      <c r="C1" s="2" t="s">
        <v>58</v>
      </c>
      <c r="D1" s="2" t="s">
        <v>59</v>
      </c>
      <c r="E1" s="2" t="s">
        <v>13</v>
      </c>
      <c r="F1" s="2" t="s">
        <v>5</v>
      </c>
      <c r="G1" s="2" t="s">
        <v>6</v>
      </c>
      <c r="H1" s="2" t="s">
        <v>60</v>
      </c>
      <c r="I1" s="2" t="s">
        <v>61</v>
      </c>
      <c r="J1" s="2" t="s">
        <v>62</v>
      </c>
      <c r="K1" s="2" t="s">
        <v>63</v>
      </c>
      <c r="L1" s="2" t="s">
        <v>64</v>
      </c>
      <c r="M1" s="2" t="s">
        <v>65</v>
      </c>
      <c r="N1" s="2" t="s">
        <v>66</v>
      </c>
      <c r="O1" s="2" t="s">
        <v>67</v>
      </c>
      <c r="P1" s="2" t="s">
        <v>68</v>
      </c>
      <c r="Q1" s="2" t="s">
        <v>69</v>
      </c>
      <c r="R1" s="2" t="s">
        <v>70</v>
      </c>
      <c r="S1" s="2" t="s">
        <v>71</v>
      </c>
      <c r="T1" s="2" t="s">
        <v>72</v>
      </c>
      <c r="U1" s="2" t="s">
        <v>73</v>
      </c>
      <c r="V1" s="2" t="s">
        <v>74</v>
      </c>
    </row>
    <row r="2" s="1" customFormat="1" spans="1:22">
      <c r="A2" s="3">
        <v>21469699129</v>
      </c>
      <c r="B2" s="1" t="s">
        <v>75</v>
      </c>
      <c r="C2" s="1" t="s">
        <v>76</v>
      </c>
      <c r="D2" s="1" t="s">
        <v>77</v>
      </c>
      <c r="E2" s="1" t="s">
        <v>78</v>
      </c>
      <c r="F2" s="1" t="s">
        <v>75</v>
      </c>
      <c r="G2" s="1" t="s">
        <v>79</v>
      </c>
      <c r="H2" s="1" t="s">
        <v>80</v>
      </c>
      <c r="I2" s="1" t="s">
        <v>81</v>
      </c>
      <c r="J2" s="1" t="s">
        <v>82</v>
      </c>
      <c r="K2" s="1" t="s">
        <v>81</v>
      </c>
      <c r="L2" s="1" t="s">
        <v>81</v>
      </c>
      <c r="M2" s="1" t="s">
        <v>83</v>
      </c>
      <c r="N2" s="1" t="s">
        <v>83</v>
      </c>
      <c r="O2" s="1" t="s">
        <v>84</v>
      </c>
      <c r="P2" s="1" t="s">
        <v>85</v>
      </c>
      <c r="Q2" s="1" t="s">
        <v>86</v>
      </c>
      <c r="R2" s="1" t="s">
        <v>87</v>
      </c>
      <c r="S2" s="1" t="s">
        <v>88</v>
      </c>
      <c r="T2" s="1" t="s">
        <v>89</v>
      </c>
      <c r="U2" s="1" t="s">
        <v>90</v>
      </c>
      <c r="V2" s="1" t="s">
        <v>91</v>
      </c>
    </row>
    <row r="3" s="1" customFormat="1" spans="1:22">
      <c r="A3" s="3">
        <v>999221425575079</v>
      </c>
      <c r="B3" s="1" t="s">
        <v>92</v>
      </c>
      <c r="C3" s="1" t="s">
        <v>93</v>
      </c>
      <c r="D3" s="1" t="s">
        <v>94</v>
      </c>
      <c r="E3" s="1" t="s">
        <v>40</v>
      </c>
      <c r="F3" s="1" t="s">
        <v>95</v>
      </c>
      <c r="G3" s="1" t="s">
        <v>79</v>
      </c>
      <c r="H3" s="1" t="s">
        <v>80</v>
      </c>
      <c r="I3" s="1" t="s">
        <v>96</v>
      </c>
      <c r="J3" s="1" t="s">
        <v>82</v>
      </c>
      <c r="K3" s="1" t="s">
        <v>96</v>
      </c>
      <c r="L3" s="1" t="s">
        <v>96</v>
      </c>
      <c r="M3" s="1" t="s">
        <v>83</v>
      </c>
      <c r="N3" s="1" t="s">
        <v>83</v>
      </c>
      <c r="O3" s="1" t="s">
        <v>84</v>
      </c>
      <c r="P3" s="1" t="s">
        <v>85</v>
      </c>
      <c r="Q3" s="1" t="s">
        <v>86</v>
      </c>
      <c r="R3" s="1" t="s">
        <v>97</v>
      </c>
      <c r="S3" s="1" t="s">
        <v>88</v>
      </c>
      <c r="T3" s="1" t="s">
        <v>89</v>
      </c>
      <c r="U3" s="1" t="s">
        <v>90</v>
      </c>
      <c r="V3" s="1" t="s">
        <v>91</v>
      </c>
    </row>
    <row r="4" s="1" customFormat="1" spans="1:22">
      <c r="A4" s="3">
        <v>21114862387</v>
      </c>
      <c r="B4" s="1" t="s">
        <v>98</v>
      </c>
      <c r="C4" s="1" t="s">
        <v>99</v>
      </c>
      <c r="D4" s="1" t="s">
        <v>100</v>
      </c>
      <c r="E4" s="1" t="s">
        <v>101</v>
      </c>
      <c r="F4" s="1" t="s">
        <v>75</v>
      </c>
      <c r="G4" s="1" t="s">
        <v>79</v>
      </c>
      <c r="H4" s="1" t="s">
        <v>80</v>
      </c>
      <c r="I4" s="1" t="s">
        <v>102</v>
      </c>
      <c r="J4" s="1" t="s">
        <v>82</v>
      </c>
      <c r="K4" s="1" t="s">
        <v>102</v>
      </c>
      <c r="L4" s="1" t="s">
        <v>102</v>
      </c>
      <c r="M4" s="1" t="s">
        <v>83</v>
      </c>
      <c r="N4" s="1" t="s">
        <v>83</v>
      </c>
      <c r="O4" s="1" t="s">
        <v>84</v>
      </c>
      <c r="P4" s="1" t="s">
        <v>85</v>
      </c>
      <c r="Q4" s="1" t="s">
        <v>86</v>
      </c>
      <c r="R4" s="1" t="s">
        <v>103</v>
      </c>
      <c r="S4" s="1" t="s">
        <v>88</v>
      </c>
      <c r="T4" s="1" t="s">
        <v>89</v>
      </c>
      <c r="U4" s="1" t="s">
        <v>90</v>
      </c>
      <c r="V4" s="1" t="s">
        <v>104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2022-11-01T01:33:41Z</dcterms:created>
  <dcterms:modified xsi:type="dcterms:W3CDTF">2022-11-01T01:38:27Z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93E32DE12C124559B2FEA423A5209812</vt:lpwstr>
  </property>
  <property fmtid="{D5CDD505-2E9C-101B-9397-08002B2CF9AE}" pid="3" name="KSOProductBuildVer">
    <vt:lpwstr>2052-11.1.0.12598</vt:lpwstr>
  </property>
</Properties>
</file>