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<sst xmlns="http://schemas.openxmlformats.org/spreadsheetml/2006/main" count="121" uniqueCount="87">
  <si>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</si>
  <si>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</si>
  <si>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</si>
  <si>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</si>
  <si>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</si>
  <si>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</si>
  <si>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</si>
  <si>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</si>
  <si>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</si>
  <si>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</si>
  <si>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</si>
  <si>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</si>
  <si>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</si>
  <si>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</si>
  <si>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</si>
  <si>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</si>
  <si>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</si>
  <si>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</si>
  <si>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</si>
  <si>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</si>
  <si>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</si>
  <si>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</si>
  <si>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</si>
  <si>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</si>
  <si>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</si>
  <si>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999221609127233	</t>
  </si>
  <si>
    <t>Ctrip</t>
  </si>
  <si>
    <t>正常</t>
  </si>
  <si>
    <t>[武汉]城市便捷酒店(武汉汉南步行街店)(72840734)</t>
  </si>
  <si>
    <t>商务大床房&lt;双人入住&gt;&lt;内宾&gt;&lt;预付&gt;&lt;无早&gt;</t>
  </si>
  <si>
    <t>CNY</t>
  </si>
  <si>
    <t>蔡帆</t>
  </si>
  <si>
    <t>CA11323221103CNY</t>
  </si>
  <si>
    <t>未提现</t>
  </si>
  <si>
    <t>携程开票</t>
  </si>
  <si>
    <t xml:space="preserve">2764279	</t>
  </si>
  <si>
    <t xml:space="preserve">	</t>
  </si>
  <si>
    <t xml:space="preserve">999221624668918	</t>
  </si>
  <si>
    <t>[广州]城市便捷酒店(广州南方医院同和地铁站店)(72829667)</t>
  </si>
  <si>
    <t>影院大床房&lt;双人入住&gt;&lt;内宾&gt;&lt;预付&gt;&lt;无早&gt;</t>
  </si>
  <si>
    <t>温铁展</t>
  </si>
  <si>
    <t xml:space="preserve">2767366	</t>
  </si>
  <si>
    <t>，</t>
  </si>
  <si>
    <t>A221103093523481</t>
  </si>
  <si>
    <t>CNY / HKD 当前参考汇率: 1.070554749</t>
  </si>
  <si>
    <t>总计： 596.55 CNY/
638.64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</si>
  <si>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</si>
  <si>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</si>
  <si>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</si>
  <si>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</si>
  <si>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</si>
  <si>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</si>
  <si>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</si>
  <si>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</si>
  <si>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</si>
  <si>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</si>
  <si>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</si>
  <si>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</si>
  <si>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</si>
  <si>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</si>
  <si>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</si>
  <si>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</si>
  <si>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</si>
  <si>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</si>
  <si>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</si>
  <si>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2022-10-30</t>
  </si>
  <si>
    <t>2767366</t>
  </si>
  <si>
    <t>城市便捷酒店(广州南方医院同和地铁站店)</t>
  </si>
  <si>
    <t>2022-10-31</t>
  </si>
  <si>
    <t>退房日月结</t>
  </si>
  <si>
    <t>207.05</t>
  </si>
  <si>
    <t>RMB</t>
  </si>
  <si>
    <t>0</t>
  </si>
  <si>
    <t>0.00</t>
  </si>
  <si>
    <t>携程汇智国内直连</t>
  </si>
  <si>
    <t>1861</t>
  </si>
  <si>
    <t>2022-10-30 23:03:26</t>
  </si>
  <si>
    <t>否</t>
  </si>
  <si>
    <t>汇智国际旅游发展有限公司</t>
  </si>
  <si>
    <t>直连</t>
  </si>
  <si>
    <t>中国</t>
  </si>
  <si>
    <t>2022-10-28</t>
  </si>
  <si>
    <t>2764279</t>
  </si>
  <si>
    <t>城市便捷酒店(武汉汉南步行街店)</t>
  </si>
  <si>
    <t>2022-10-29</t>
  </si>
  <si>
    <t>389.50</t>
  </si>
  <si>
    <t>2022-10-28 22:51:32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</si>
</sst>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19685</xdr:colOff>
      <xdr:row>13</xdr:row>
      <xdr:rowOff>152400</xdr:rowOff>
    </xdr:from>
    <xdr:to>
      <xdr:col>13</xdr:col>
      <xdr:colOff>248285</xdr:colOff>
      <xdr:row>46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85" y="2381250"/>
          <a:ext cx="9801225" cy="5667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44863</v>
      </c>
      <c r="G2" s="6">
        <v>44865</v>
      </c>
      <c r="H2" s="4">
        <v>1</v>
      </c>
      <c r="I2" s="4">
        <v>2</v>
      </c>
      <c r="J2" s="4">
        <v>2</v>
      </c>
      <c r="K2" s="4" t="s">
        <v>30</v>
      </c>
      <c r="L2" s="4">
        <v>389.5</v>
      </c>
      <c r="M2" s="4">
        <v>389.5</v>
      </c>
      <c r="N2" s="4" t="s">
        <v>31</v>
      </c>
      <c r="O2" s="4" t="s">
        <v>32</v>
      </c>
      <c r="P2" s="4" t="s">
        <v>33</v>
      </c>
      <c r="Q2" s="4">
        <v>0</v>
      </c>
      <c r="R2" s="7">
        <v>44862</v>
      </c>
      <c r="S2" s="6">
        <v>44868</v>
      </c>
      <c r="T2" s="4" t="s">
        <v>34</v>
      </c>
      <c r="U2" s="4">
        <v>389.5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44864</v>
      </c>
      <c r="G3" s="6">
        <v>44865</v>
      </c>
      <c r="H3" s="4">
        <v>1</v>
      </c>
      <c r="I3" s="4">
        <v>1</v>
      </c>
      <c r="J3" s="4">
        <v>1</v>
      </c>
      <c r="K3" s="4" t="s">
        <v>30</v>
      </c>
      <c r="L3" s="4">
        <v>207.05</v>
      </c>
      <c r="M3" s="4">
        <v>207.05</v>
      </c>
      <c r="N3" s="4" t="s">
        <v>40</v>
      </c>
      <c r="O3" s="4" t="s">
        <v>32</v>
      </c>
      <c r="P3" s="4" t="s">
        <v>33</v>
      </c>
      <c r="Q3" s="4">
        <v>0</v>
      </c>
      <c r="R3" s="7">
        <v>44864</v>
      </c>
      <c r="S3" s="6">
        <v>44868</v>
      </c>
      <c r="T3" s="4" t="s">
        <v>34</v>
      </c>
      <c r="U3" s="4">
        <v>207.05</v>
      </c>
      <c r="V3" s="4">
        <v>0</v>
      </c>
      <c r="W3" s="4">
        <v>0</v>
      </c>
      <c r="X3" s="4" t="s">
        <v>41</v>
      </c>
      <c r="Y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8" sqref="A8:A10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5">
        <v>999221609127233</v>
      </c>
      <c r="B2" s="6">
        <v>44863</v>
      </c>
      <c r="C2" s="6">
        <v>44865</v>
      </c>
      <c r="D2" s="4">
        <v>389.5</v>
      </c>
      <c r="E2" s="4" t="str">
        <f>VLOOKUP(A2,HOP!A:L,12,0)</f>
        <v>389.50</v>
      </c>
      <c r="F2" s="4" t="str">
        <f>VLOOKUP(A2,HOP!A:C,3,0)</f>
        <v>2764279</v>
      </c>
      <c r="G2" s="4">
        <f>D2-E2</f>
        <v>0</v>
      </c>
      <c r="H2" s="4" t="str">
        <f>$H$1&amp;F2</f>
        <v>，2764279</v>
      </c>
      <c r="I2" s="4" t="str">
        <f>VLOOKUP(A2,HOP!A:U,21,0)</f>
        <v>直连</v>
      </c>
    </row>
    <row r="3" s="4" customFormat="1" spans="1:9">
      <c r="A3" s="5">
        <v>999221624668918</v>
      </c>
      <c r="B3" s="6">
        <v>44864</v>
      </c>
      <c r="C3" s="6">
        <v>44865</v>
      </c>
      <c r="D3" s="4">
        <v>207.05</v>
      </c>
      <c r="E3" s="4" t="str">
        <f>VLOOKUP(A3,HOP!A:L,12,0)</f>
        <v>207.05</v>
      </c>
      <c r="F3" s="4" t="str">
        <f>VLOOKUP(A3,HOP!A:C,3,0)</f>
        <v>2767366</v>
      </c>
      <c r="G3" s="4">
        <f>D3-E3</f>
        <v>0</v>
      </c>
      <c r="H3" s="4" t="str">
        <f>$H$1&amp;F3</f>
        <v>，2767366</v>
      </c>
      <c r="I3" s="4" t="str">
        <f>VLOOKUP(A3,HOP!A:U,21,0)</f>
        <v>直连</v>
      </c>
    </row>
    <row r="5" spans="4:4">
      <c r="D5" s="4">
        <f>SUM(D2:D4)</f>
        <v>596.55</v>
      </c>
    </row>
    <row r="8" spans="1:1">
      <c r="A8" s="4" t="s">
        <v>43</v>
      </c>
    </row>
    <row r="9" spans="1:1">
      <c r="A9" s="4" t="s">
        <v>44</v>
      </c>
    </row>
    <row r="10" spans="1:1">
      <c r="A10" s="4" t="s">
        <v>45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  <c r="V1" s="2" t="s">
        <v>64</v>
      </c>
    </row>
    <row r="2" s="1" customFormat="1" spans="1:22">
      <c r="A2" s="3">
        <v>999221624668918</v>
      </c>
      <c r="B2" s="1" t="s">
        <v>65</v>
      </c>
      <c r="C2" s="1" t="s">
        <v>66</v>
      </c>
      <c r="D2" s="1" t="s">
        <v>67</v>
      </c>
      <c r="E2" s="1" t="s">
        <v>40</v>
      </c>
      <c r="F2" s="1" t="s">
        <v>65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  <c r="U2" s="1" t="s">
        <v>79</v>
      </c>
      <c r="V2" s="1" t="s">
        <v>80</v>
      </c>
    </row>
    <row r="3" s="1" customFormat="1" spans="1:22">
      <c r="A3" s="3">
        <v>999221609127233</v>
      </c>
      <c r="B3" s="1" t="s">
        <v>81</v>
      </c>
      <c r="C3" s="1" t="s">
        <v>82</v>
      </c>
      <c r="D3" s="1" t="s">
        <v>83</v>
      </c>
      <c r="E3" s="1" t="s">
        <v>31</v>
      </c>
      <c r="F3" s="1" t="s">
        <v>84</v>
      </c>
      <c r="G3" s="1" t="s">
        <v>68</v>
      </c>
      <c r="H3" s="1" t="s">
        <v>69</v>
      </c>
      <c r="I3" s="1" t="s">
        <v>85</v>
      </c>
      <c r="J3" s="1" t="s">
        <v>71</v>
      </c>
      <c r="K3" s="1" t="s">
        <v>85</v>
      </c>
      <c r="L3" s="1" t="s">
        <v>85</v>
      </c>
      <c r="M3" s="1" t="s">
        <v>72</v>
      </c>
      <c r="N3" s="1" t="s">
        <v>72</v>
      </c>
      <c r="O3" s="1" t="s">
        <v>73</v>
      </c>
      <c r="P3" s="1" t="s">
        <v>74</v>
      </c>
      <c r="Q3" s="1" t="s">
        <v>75</v>
      </c>
      <c r="R3" s="1" t="s">
        <v>86</v>
      </c>
      <c r="S3" s="1" t="s">
        <v>77</v>
      </c>
      <c r="T3" s="1" t="s">
        <v>78</v>
      </c>
      <c r="U3" s="1" t="s">
        <v>79</v>
      </c>
      <c r="V3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2022-11-03T01:26:29Z</dcterms:created>
  <dcterms:modified xsi:type="dcterms:W3CDTF">2022-11-03T01:33:20Z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C6FAA54D7B7343588B47C9F047ADA35A</vt:lpwstr>
  </property>
  <property fmtid="{D5CDD505-2E9C-101B-9397-08002B2CF9AE}" pid="3" name="KSOProductBuildVer">
    <vt:lpwstr>2052-11.1.0.12598</vt:lpwstr>
  </property>
</Properties>
</file>