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<sst xmlns="http://schemas.openxmlformats.org/spreadsheetml/2006/main" count="434" uniqueCount="202">
  <si>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</si>
  <si>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</si>
  <si>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</si>
  <si>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</si>
  <si>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</si>
  <si>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</si>
  <si>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</si>
  <si>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</si>
  <si>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</si>
  <si>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</si>
  <si>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</si>
  <si>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</si>
  <si>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</si>
  <si>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</si>
  <si>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</si>
  <si>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</si>
  <si>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</si>
  <si>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</si>
  <si>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</si>
  <si>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</si>
  <si>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</si>
  <si>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</si>
  <si>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</si>
  <si>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</si>
  <si>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</si>
  <si>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18435617675	</t>
  </si>
  <si>
    <t>Ctrip</t>
  </si>
  <si>
    <t>正常</t>
  </si>
  <si>
    <t>[西归浦市]韦斯特凯世界杯酒店(Vistacay Hotel Worldcup)(37209701)</t>
  </si>
  <si>
    <t>尊贵客房 (Ondol)&lt;不退款&gt;&lt;2人入住&gt;</t>
  </si>
  <si>
    <t>USD</t>
  </si>
  <si>
    <t>lee/hyun ja</t>
  </si>
  <si>
    <t>CA5326221103USD</t>
  </si>
  <si>
    <t>未提现</t>
  </si>
  <si>
    <t>携程开票</t>
  </si>
  <si>
    <t xml:space="preserve">2625128	</t>
  </si>
  <si>
    <t xml:space="preserve">	</t>
  </si>
  <si>
    <t>取消</t>
  </si>
  <si>
    <t xml:space="preserve">18708858327	</t>
  </si>
  <si>
    <t>[巴黎]巴黎12区贝西村康铂酒店(Campanile Hotel Paris Bercy Village)(40724208)</t>
  </si>
  <si>
    <t>双床房&lt;1&gt;&lt;2人入住&gt;&lt;不退款&gt;&lt;早餐&gt;</t>
  </si>
  <si>
    <t>Trang Nguyen/Thu,Trang Nguyen/Thu,Trang Nguyen/Thu,Trang Nguyen/Thu,Trang Nguyen/Thu,Trang Nguyen/Thu</t>
  </si>
  <si>
    <t xml:space="preserve">2651288	</t>
  </si>
  <si>
    <t xml:space="preserve">DOS00555155	</t>
  </si>
  <si>
    <t xml:space="preserve">18789156989	</t>
  </si>
  <si>
    <t>[里约热内卢]里约热内卢巴拉亚特兰帝卡国际酒店(Radisson Rio de Janeiro Barra)(39034305)</t>
  </si>
  <si>
    <t>高级三人房&lt;2人入住&gt;&lt;不退款&gt;&lt;早餐&gt;</t>
  </si>
  <si>
    <t>Laranjeira /Fabio Pauluci</t>
  </si>
  <si>
    <t xml:space="preserve">2658992	</t>
  </si>
  <si>
    <t xml:space="preserve">18926269220	</t>
  </si>
  <si>
    <t>[新加坡]新加坡卡尔登酒店 (Staycation Approved)(Carlton Hotel Singapore (Staycation Approved))(40721473)</t>
  </si>
  <si>
    <t>豪华特大床房&lt;2人入住&gt;&lt;不退款&gt;&lt;早餐&gt;</t>
  </si>
  <si>
    <t>Neo/Shannon Si Lin</t>
  </si>
  <si>
    <t xml:space="preserve">2659453	</t>
  </si>
  <si>
    <t xml:space="preserve">21136431375	</t>
  </si>
  <si>
    <t>[曼谷]诺富特暹罗广场酒店 (SHA Plus+)(Novotel Bangkok on Siam Square (SHA Plus+))(37205836)</t>
  </si>
  <si>
    <t>豪华房&lt;2人入住&gt;&lt;不退款&gt;</t>
  </si>
  <si>
    <t>WONG/YEE KAI,Kwan/Lok Hang</t>
  </si>
  <si>
    <t xml:space="preserve">2706192	</t>
  </si>
  <si>
    <t xml:space="preserve">858310	</t>
  </si>
  <si>
    <t xml:space="preserve">21150100403	</t>
  </si>
  <si>
    <t>[岘港]沙滩山水度假村(Sandy Beach Non Nuoc Resort)(37046463)</t>
  </si>
  <si>
    <t>海景尊贵豪华房&lt;2人入住&gt;&lt;不退款&gt;</t>
  </si>
  <si>
    <t>SHIN/SEONGHO</t>
  </si>
  <si>
    <t xml:space="preserve">21430404159	</t>
  </si>
  <si>
    <t>[新加坡]新加坡悦乐加东酒店(SG Clean)(Village Hotel Katong by Far East Hospitality (SG Clean))(37206359)</t>
  </si>
  <si>
    <t>LE/MANH CUONG,VU/THANH BINH</t>
  </si>
  <si>
    <t xml:space="preserve">187977861	</t>
  </si>
  <si>
    <t xml:space="preserve">21610890406	</t>
  </si>
  <si>
    <t>[曼谷]曼谷铂尔曼皇权酒店 (SHA Plus+)(Pullman Bangkok King Power)(37197346)</t>
  </si>
  <si>
    <t>高级特大床房&lt;2人入住&gt;&lt;不退款&gt;</t>
  </si>
  <si>
    <t>LI/HAONING</t>
  </si>
  <si>
    <t xml:space="preserve">2764766	</t>
  </si>
  <si>
    <t xml:space="preserve">1159078	</t>
  </si>
  <si>
    <t xml:space="preserve">21619499953	</t>
  </si>
  <si>
    <t>豪华特大床房&lt;2人入住&gt;&lt;不退款&gt;</t>
  </si>
  <si>
    <t>Shi/Zemin</t>
  </si>
  <si>
    <t xml:space="preserve">2766032	</t>
  </si>
  <si>
    <t xml:space="preserve">1159703	</t>
  </si>
  <si>
    <t xml:space="preserve">21621374483	</t>
  </si>
  <si>
    <t>高级房&lt;2人入住&gt;&lt;不退款&gt;</t>
  </si>
  <si>
    <t>WINAYANUWATTIKHUN/VARITHA</t>
  </si>
  <si>
    <t xml:space="preserve">2766462	</t>
  </si>
  <si>
    <t xml:space="preserve">1159715	</t>
  </si>
  <si>
    <t xml:space="preserve">21621853960	</t>
  </si>
  <si>
    <t>[吉隆坡]吉隆坡柏威年酒店 · 悦榕庄管理(Pavilion Hotel Kuala Lumpur Managed by Banyan Tree)(40759685)</t>
  </si>
  <si>
    <t>城市绿洲特大床房&lt;2人入住&gt;&lt;不退款&gt;&lt;早餐&gt;</t>
  </si>
  <si>
    <t>Jamhari/Mohd Ridhuan,Jamhari/Mohd Ridhuan</t>
  </si>
  <si>
    <t xml:space="preserve">2766589	</t>
  </si>
  <si>
    <t xml:space="preserve">199281	</t>
  </si>
  <si>
    <t xml:space="preserve">21622397111	</t>
  </si>
  <si>
    <t>[泗水]奥瓦尔酒店(Hotel Oval)(39620520)</t>
  </si>
  <si>
    <t>高级房间&lt;2人入住&gt;&lt;不退款&gt;</t>
  </si>
  <si>
    <t>Yamin./Muhammad.</t>
  </si>
  <si>
    <t xml:space="preserve">2766708	</t>
  </si>
  <si>
    <t>,</t>
  </si>
  <si>
    <t>A221103094655481</t>
  </si>
  <si>
    <t>A221103094819481</t>
  </si>
  <si>
    <t>USD / HKD 当前参考汇率: 7.84965</t>
  </si>
  <si>
    <t>总计:2064 USD/
16201.68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</si>
  <si>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</si>
  <si>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</si>
  <si>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</si>
  <si>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</si>
  <si>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</si>
  <si>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</si>
  <si>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</si>
  <si>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</si>
  <si>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</si>
  <si>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</si>
  <si>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</si>
  <si>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</si>
  <si>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</si>
  <si>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</si>
  <si>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</si>
  <si>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</si>
  <si>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</si>
  <si>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</si>
  <si>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</si>
  <si>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</si>
  <si>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2766708</t>
  </si>
  <si>
    <t>奥瓦尔酒店</t>
  </si>
  <si>
    <t>Yamin. Muhammad.</t>
  </si>
  <si>
    <t>2022-10-31</t>
  </si>
  <si>
    <t>退房日周结</t>
  </si>
  <si>
    <t>101.78</t>
  </si>
  <si>
    <t>14.00</t>
  </si>
  <si>
    <t>0</t>
  </si>
  <si>
    <t>0.00</t>
  </si>
  <si>
    <t>携程盛景国际直连</t>
  </si>
  <si>
    <t>01.010677</t>
  </si>
  <si>
    <t>2022-10-30 15:28:42</t>
  </si>
  <si>
    <t>否</t>
  </si>
  <si>
    <t>汇智国际旅游发展有限公司</t>
  </si>
  <si>
    <t>直连</t>
  </si>
  <si>
    <t>印度尼西亚</t>
  </si>
  <si>
    <t>2766589</t>
  </si>
  <si>
    <t>吉隆坡柏威年酒店 · 悦榕庄管理</t>
  </si>
  <si>
    <t>Jamhari Mohd Ridhuan,Jamhari Mohd Ridhuan</t>
  </si>
  <si>
    <t>923.29</t>
  </si>
  <si>
    <t>127.00</t>
  </si>
  <si>
    <t>2022-10-30 14:49:31</t>
  </si>
  <si>
    <t>直采</t>
  </si>
  <si>
    <t>马来西亚</t>
  </si>
  <si>
    <t>2766462</t>
  </si>
  <si>
    <t>曼谷铂尔曼皇权酒店</t>
  </si>
  <si>
    <t>WINAYANUWATTIKHUN VARITHA</t>
  </si>
  <si>
    <t>443.47</t>
  </si>
  <si>
    <t>61.00</t>
  </si>
  <si>
    <t>2022-10-30 12:44:51</t>
  </si>
  <si>
    <t>泰国</t>
  </si>
  <si>
    <t>2766032</t>
  </si>
  <si>
    <t>Shi Zemin</t>
  </si>
  <si>
    <t>501.63</t>
  </si>
  <si>
    <t>69.00</t>
  </si>
  <si>
    <t>2022-10-30 09:25:11</t>
  </si>
  <si>
    <t>2022-10-29</t>
  </si>
  <si>
    <t>2764766</t>
  </si>
  <si>
    <t>LI HAONING</t>
  </si>
  <si>
    <t>901.48</t>
  </si>
  <si>
    <t>124.00</t>
  </si>
  <si>
    <t>2022-10-29 09:43:04</t>
  </si>
  <si>
    <t>2022-10-12</t>
  </si>
  <si>
    <t>2736302</t>
  </si>
  <si>
    <t>新加坡悦乐加东酒店</t>
  </si>
  <si>
    <t>LE MANH CUONG,VU THANH BINH</t>
  </si>
  <si>
    <t>2022-10-28</t>
  </si>
  <si>
    <t>2155.74</t>
  </si>
  <si>
    <t>300.00</t>
  </si>
  <si>
    <t>2022-10-17 10:45:29</t>
  </si>
  <si>
    <t>新加坡</t>
  </si>
  <si>
    <t>2022-09-24</t>
  </si>
  <si>
    <t>2706192</t>
  </si>
  <si>
    <t>诺富特暹罗广场酒店 (SHA Plus+)</t>
  </si>
  <si>
    <t>WONG YEE KAI,Kwan Lok Hang</t>
  </si>
  <si>
    <t>2022-10-27</t>
  </si>
  <si>
    <t>2086.72</t>
  </si>
  <si>
    <t>292.00</t>
  </si>
  <si>
    <t>2022-09-24 03:52:27</t>
  </si>
  <si>
    <t>2022-09-06</t>
  </si>
  <si>
    <t>2681346</t>
  </si>
  <si>
    <t>新加坡卡尔登酒店</t>
  </si>
  <si>
    <t>Neo Shannon Si Lin</t>
  </si>
  <si>
    <t>1146.63</t>
  </si>
  <si>
    <t>165.00</t>
  </si>
  <si>
    <t>2022-09-07 14:30:16</t>
  </si>
  <si>
    <t>2022-08-18</t>
  </si>
  <si>
    <t>2658992</t>
  </si>
  <si>
    <t>里约热内卢丽笙巴拉酒店</t>
  </si>
  <si>
    <t>Laranjeira Fabio Pauluci</t>
  </si>
  <si>
    <t>1060.39</t>
  </si>
  <si>
    <t>156.00</t>
  </si>
  <si>
    <t>2022-08-18 10:43:25</t>
  </si>
  <si>
    <t>巴西</t>
  </si>
  <si>
    <t>2022-08-11</t>
  </si>
  <si>
    <t>2651288</t>
  </si>
  <si>
    <t>巴黎12区贝西村康铂酒店</t>
  </si>
  <si>
    <t>Trang Nguyen Thu,Trang Nguyen Thu,Trang Nguyen Thu,Trang Nguyen Thu,Trang Nguyen Thu,Trang Nguyen Thu</t>
  </si>
  <si>
    <t>5096.04</t>
  </si>
  <si>
    <t>756.00</t>
  </si>
  <si>
    <t>2022-08-11 06:45:01</t>
  </si>
  <si>
    <t>法国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</si>
</sst>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12</xdr:col>
      <xdr:colOff>504825</xdr:colOff>
      <xdr:row>56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42022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44863</v>
      </c>
      <c r="G2" s="6">
        <v>44865</v>
      </c>
      <c r="H2" s="4">
        <v>1</v>
      </c>
      <c r="I2" s="4">
        <v>2</v>
      </c>
      <c r="J2" s="4">
        <v>2</v>
      </c>
      <c r="K2" s="4" t="s">
        <v>30</v>
      </c>
      <c r="L2" s="4">
        <v>136</v>
      </c>
      <c r="M2" s="4">
        <v>136</v>
      </c>
      <c r="N2" s="4" t="s">
        <v>31</v>
      </c>
      <c r="O2" s="4" t="s">
        <v>32</v>
      </c>
      <c r="P2" s="4" t="s">
        <v>33</v>
      </c>
      <c r="Q2" s="4">
        <v>0</v>
      </c>
      <c r="R2" s="7">
        <v>44760</v>
      </c>
      <c r="S2" s="6">
        <v>44868</v>
      </c>
      <c r="T2" s="4" t="s">
        <v>34</v>
      </c>
      <c r="U2" s="4">
        <v>136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44863</v>
      </c>
      <c r="G3" s="6">
        <v>44865</v>
      </c>
      <c r="H3" s="4">
        <v>1</v>
      </c>
      <c r="I3" s="4">
        <v>2</v>
      </c>
      <c r="J3" s="4">
        <v>2</v>
      </c>
      <c r="K3" s="4" t="s">
        <v>30</v>
      </c>
      <c r="L3" s="4">
        <v>-136</v>
      </c>
      <c r="M3" s="4">
        <v>-136</v>
      </c>
      <c r="N3" s="4" t="s">
        <v>31</v>
      </c>
      <c r="O3" s="4" t="s">
        <v>32</v>
      </c>
      <c r="P3" s="4" t="s">
        <v>33</v>
      </c>
      <c r="Q3" s="4">
        <v>0</v>
      </c>
      <c r="R3" s="7">
        <v>44760</v>
      </c>
      <c r="S3" s="6">
        <v>44868</v>
      </c>
      <c r="T3" s="4" t="s">
        <v>34</v>
      </c>
      <c r="U3" s="4">
        <v>-136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44862</v>
      </c>
      <c r="G4" s="6">
        <v>44865</v>
      </c>
      <c r="H4" s="4">
        <v>3</v>
      </c>
      <c r="I4" s="4">
        <v>3</v>
      </c>
      <c r="J4" s="4">
        <v>9</v>
      </c>
      <c r="K4" s="4" t="s">
        <v>30</v>
      </c>
      <c r="L4" s="4">
        <v>756</v>
      </c>
      <c r="M4" s="4">
        <v>756</v>
      </c>
      <c r="N4" s="4" t="s">
        <v>41</v>
      </c>
      <c r="O4" s="4" t="s">
        <v>32</v>
      </c>
      <c r="P4" s="4" t="s">
        <v>33</v>
      </c>
      <c r="Q4" s="4">
        <v>0</v>
      </c>
      <c r="R4" s="7">
        <v>44784</v>
      </c>
      <c r="S4" s="6">
        <v>44868</v>
      </c>
      <c r="T4" s="4" t="s">
        <v>34</v>
      </c>
      <c r="U4" s="4">
        <v>756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44862</v>
      </c>
      <c r="G5" s="6">
        <v>44865</v>
      </c>
      <c r="H5" s="4">
        <v>1</v>
      </c>
      <c r="I5" s="4">
        <v>3</v>
      </c>
      <c r="J5" s="4">
        <v>3</v>
      </c>
      <c r="K5" s="4" t="s">
        <v>30</v>
      </c>
      <c r="L5" s="4">
        <v>156</v>
      </c>
      <c r="M5" s="4">
        <v>156</v>
      </c>
      <c r="N5" s="4" t="s">
        <v>47</v>
      </c>
      <c r="O5" s="4" t="s">
        <v>32</v>
      </c>
      <c r="P5" s="4" t="s">
        <v>33</v>
      </c>
      <c r="Q5" s="4">
        <v>0</v>
      </c>
      <c r="R5" s="7">
        <v>44791</v>
      </c>
      <c r="S5" s="6">
        <v>44868</v>
      </c>
      <c r="T5" s="4" t="s">
        <v>34</v>
      </c>
      <c r="U5" s="4">
        <v>156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44864</v>
      </c>
      <c r="G6" s="6">
        <v>44865</v>
      </c>
      <c r="H6" s="4">
        <v>1</v>
      </c>
      <c r="I6" s="4">
        <v>1</v>
      </c>
      <c r="J6" s="4">
        <v>1</v>
      </c>
      <c r="K6" s="4" t="s">
        <v>30</v>
      </c>
      <c r="L6" s="4">
        <v>165</v>
      </c>
      <c r="M6" s="4">
        <v>165</v>
      </c>
      <c r="N6" s="4" t="s">
        <v>52</v>
      </c>
      <c r="O6" s="4" t="s">
        <v>32</v>
      </c>
      <c r="P6" s="4" t="s">
        <v>33</v>
      </c>
      <c r="Q6" s="4">
        <v>0</v>
      </c>
      <c r="R6" s="7">
        <v>44810</v>
      </c>
      <c r="S6" s="6">
        <v>44868</v>
      </c>
      <c r="T6" s="4" t="s">
        <v>34</v>
      </c>
      <c r="U6" s="4">
        <v>165</v>
      </c>
      <c r="V6" s="4">
        <v>0</v>
      </c>
      <c r="W6" s="4">
        <v>0</v>
      </c>
      <c r="X6" s="4" t="s">
        <v>36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44861</v>
      </c>
      <c r="G7" s="6">
        <v>44865</v>
      </c>
      <c r="H7" s="4">
        <v>1</v>
      </c>
      <c r="I7" s="4">
        <v>4</v>
      </c>
      <c r="J7" s="4">
        <v>4</v>
      </c>
      <c r="K7" s="4" t="s">
        <v>30</v>
      </c>
      <c r="L7" s="4">
        <v>292</v>
      </c>
      <c r="M7" s="4">
        <v>292</v>
      </c>
      <c r="N7" s="4" t="s">
        <v>57</v>
      </c>
      <c r="O7" s="4" t="s">
        <v>32</v>
      </c>
      <c r="P7" s="4" t="s">
        <v>33</v>
      </c>
      <c r="Q7" s="4">
        <v>0</v>
      </c>
      <c r="R7" s="7">
        <v>44828</v>
      </c>
      <c r="S7" s="6">
        <v>44868</v>
      </c>
      <c r="T7" s="4" t="s">
        <v>34</v>
      </c>
      <c r="U7" s="4">
        <v>292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44861</v>
      </c>
      <c r="G8" s="6">
        <v>44865</v>
      </c>
      <c r="H8" s="4">
        <v>1</v>
      </c>
      <c r="I8" s="4">
        <v>4</v>
      </c>
      <c r="J8" s="4">
        <v>4</v>
      </c>
      <c r="K8" s="4" t="s">
        <v>30</v>
      </c>
      <c r="L8" s="4">
        <v>244</v>
      </c>
      <c r="M8" s="4">
        <v>244</v>
      </c>
      <c r="N8" s="4" t="s">
        <v>63</v>
      </c>
      <c r="O8" s="4" t="s">
        <v>32</v>
      </c>
      <c r="P8" s="4" t="s">
        <v>33</v>
      </c>
      <c r="Q8" s="4">
        <v>0</v>
      </c>
      <c r="R8" s="7">
        <v>44829</v>
      </c>
      <c r="S8" s="6">
        <v>44868</v>
      </c>
      <c r="T8" s="4" t="s">
        <v>34</v>
      </c>
      <c r="U8" s="4">
        <v>244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37</v>
      </c>
      <c r="D9" s="4" t="s">
        <v>61</v>
      </c>
      <c r="E9" s="4" t="s">
        <v>62</v>
      </c>
      <c r="F9" s="6">
        <v>44861</v>
      </c>
      <c r="G9" s="6">
        <v>44865</v>
      </c>
      <c r="H9" s="4">
        <v>1</v>
      </c>
      <c r="I9" s="4">
        <v>4</v>
      </c>
      <c r="J9" s="4">
        <v>4</v>
      </c>
      <c r="K9" s="4" t="s">
        <v>30</v>
      </c>
      <c r="L9" s="4">
        <v>-244</v>
      </c>
      <c r="M9" s="4">
        <v>-244</v>
      </c>
      <c r="N9" s="4" t="s">
        <v>63</v>
      </c>
      <c r="O9" s="4" t="s">
        <v>32</v>
      </c>
      <c r="P9" s="4" t="s">
        <v>33</v>
      </c>
      <c r="Q9" s="4">
        <v>0</v>
      </c>
      <c r="R9" s="7">
        <v>44829</v>
      </c>
      <c r="S9" s="6">
        <v>44868</v>
      </c>
      <c r="T9" s="4" t="s">
        <v>34</v>
      </c>
      <c r="U9" s="4">
        <v>-244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56</v>
      </c>
      <c r="F10" s="6">
        <v>44862</v>
      </c>
      <c r="G10" s="6">
        <v>44865</v>
      </c>
      <c r="H10" s="4">
        <v>1</v>
      </c>
      <c r="I10" s="4">
        <v>3</v>
      </c>
      <c r="J10" s="4">
        <v>3</v>
      </c>
      <c r="K10" s="4" t="s">
        <v>30</v>
      </c>
      <c r="L10" s="4">
        <v>300</v>
      </c>
      <c r="M10" s="4">
        <v>300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44846</v>
      </c>
      <c r="S10" s="6">
        <v>44868</v>
      </c>
      <c r="T10" s="4" t="s">
        <v>34</v>
      </c>
      <c r="U10" s="4">
        <v>300</v>
      </c>
      <c r="V10" s="4">
        <v>0</v>
      </c>
      <c r="W10" s="4">
        <v>0</v>
      </c>
      <c r="X10" s="4" t="s">
        <v>36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44863</v>
      </c>
      <c r="G11" s="6">
        <v>44865</v>
      </c>
      <c r="H11" s="4">
        <v>1</v>
      </c>
      <c r="I11" s="4">
        <v>2</v>
      </c>
      <c r="J11" s="4">
        <v>2</v>
      </c>
      <c r="K11" s="4" t="s">
        <v>30</v>
      </c>
      <c r="L11" s="4">
        <v>124</v>
      </c>
      <c r="M11" s="4">
        <v>124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44863</v>
      </c>
      <c r="S11" s="6">
        <v>44868</v>
      </c>
      <c r="T11" s="4" t="s">
        <v>34</v>
      </c>
      <c r="U11" s="4">
        <v>124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69</v>
      </c>
      <c r="E12" s="4" t="s">
        <v>75</v>
      </c>
      <c r="F12" s="6">
        <v>44864</v>
      </c>
      <c r="G12" s="6">
        <v>44865</v>
      </c>
      <c r="H12" s="4">
        <v>1</v>
      </c>
      <c r="I12" s="4">
        <v>1</v>
      </c>
      <c r="J12" s="4">
        <v>1</v>
      </c>
      <c r="K12" s="4" t="s">
        <v>30</v>
      </c>
      <c r="L12" s="4">
        <v>69</v>
      </c>
      <c r="M12" s="4">
        <v>69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44864</v>
      </c>
      <c r="S12" s="6">
        <v>44868</v>
      </c>
      <c r="T12" s="4" t="s">
        <v>34</v>
      </c>
      <c r="U12" s="4">
        <v>69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69</v>
      </c>
      <c r="E13" s="4" t="s">
        <v>80</v>
      </c>
      <c r="F13" s="6">
        <v>44864</v>
      </c>
      <c r="G13" s="6">
        <v>44865</v>
      </c>
      <c r="H13" s="4">
        <v>1</v>
      </c>
      <c r="I13" s="4">
        <v>1</v>
      </c>
      <c r="J13" s="4">
        <v>1</v>
      </c>
      <c r="K13" s="4" t="s">
        <v>30</v>
      </c>
      <c r="L13" s="4">
        <v>61</v>
      </c>
      <c r="M13" s="4">
        <v>61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44864</v>
      </c>
      <c r="S13" s="6">
        <v>44868</v>
      </c>
      <c r="T13" s="4" t="s">
        <v>34</v>
      </c>
      <c r="U13" s="4">
        <v>61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44864</v>
      </c>
      <c r="G14" s="6">
        <v>44865</v>
      </c>
      <c r="H14" s="4">
        <v>1</v>
      </c>
      <c r="I14" s="4">
        <v>1</v>
      </c>
      <c r="J14" s="4">
        <v>1</v>
      </c>
      <c r="K14" s="4" t="s">
        <v>30</v>
      </c>
      <c r="L14" s="4">
        <v>127</v>
      </c>
      <c r="M14" s="4">
        <v>127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44864</v>
      </c>
      <c r="S14" s="6">
        <v>44868</v>
      </c>
      <c r="T14" s="4" t="s">
        <v>34</v>
      </c>
      <c r="U14" s="4">
        <v>127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44864</v>
      </c>
      <c r="G15" s="6">
        <v>44865</v>
      </c>
      <c r="H15" s="4">
        <v>1</v>
      </c>
      <c r="I15" s="4">
        <v>1</v>
      </c>
      <c r="J15" s="4">
        <v>1</v>
      </c>
      <c r="K15" s="4" t="s">
        <v>30</v>
      </c>
      <c r="L15" s="4">
        <v>14</v>
      </c>
      <c r="M15" s="4">
        <v>14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44864</v>
      </c>
      <c r="S15" s="6">
        <v>44868</v>
      </c>
      <c r="T15" s="4" t="s">
        <v>34</v>
      </c>
      <c r="U15" s="4">
        <v>14</v>
      </c>
      <c r="V15" s="4">
        <v>0</v>
      </c>
      <c r="W15" s="4">
        <v>0</v>
      </c>
      <c r="X15" s="4" t="s">
        <v>94</v>
      </c>
      <c r="Y1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9" sqref="A19:E22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95</v>
      </c>
    </row>
    <row r="2" s="4" customFormat="1" hidden="1" spans="1:9">
      <c r="A2" s="5">
        <v>18435617675</v>
      </c>
      <c r="B2" s="6">
        <v>44863</v>
      </c>
      <c r="C2" s="6">
        <v>44865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18708858327</v>
      </c>
      <c r="B3" s="6">
        <v>44862</v>
      </c>
      <c r="C3" s="6">
        <v>44865</v>
      </c>
      <c r="D3" s="4">
        <v>756</v>
      </c>
      <c r="E3" s="4" t="str">
        <f>VLOOKUP(A3,HOP!A:L,12,0)</f>
        <v>756.00</v>
      </c>
      <c r="F3" s="4" t="str">
        <f>VLOOKUP(A3,HOP!A:C,3,0)</f>
        <v>2651288</v>
      </c>
      <c r="G3" s="4">
        <f t="shared" ref="G3:G13" si="0">D3-E3</f>
        <v>0</v>
      </c>
      <c r="H3" s="4" t="str">
        <f t="shared" ref="H3:H13" si="1">$H$1&amp;F3</f>
        <v>,2651288</v>
      </c>
      <c r="I3" s="4" t="str">
        <f>VLOOKUP(A3,HOP!A:U,21,0)</f>
        <v>直连</v>
      </c>
    </row>
    <row r="4" s="4" customFormat="1" spans="1:9">
      <c r="A4" s="5">
        <v>18789156989</v>
      </c>
      <c r="B4" s="6">
        <v>44862</v>
      </c>
      <c r="C4" s="6">
        <v>44865</v>
      </c>
      <c r="D4" s="4">
        <v>156</v>
      </c>
      <c r="E4" s="4" t="str">
        <f>VLOOKUP(A4,HOP!A:L,12,0)</f>
        <v>156.00</v>
      </c>
      <c r="F4" s="4" t="str">
        <f>VLOOKUP(A4,HOP!A:C,3,0)</f>
        <v>2658992</v>
      </c>
      <c r="G4" s="4">
        <f t="shared" si="0"/>
        <v>0</v>
      </c>
      <c r="H4" s="4" t="str">
        <f t="shared" si="1"/>
        <v>,2658992</v>
      </c>
      <c r="I4" s="4" t="str">
        <f>VLOOKUP(A4,HOP!A:U,21,0)</f>
        <v>直连</v>
      </c>
    </row>
    <row r="5" s="4" customFormat="1" spans="1:9">
      <c r="A5" s="5">
        <v>18926269220</v>
      </c>
      <c r="B5" s="6">
        <v>44864</v>
      </c>
      <c r="C5" s="6">
        <v>44865</v>
      </c>
      <c r="D5" s="4">
        <v>165</v>
      </c>
      <c r="E5" s="4" t="str">
        <f>VLOOKUP(A5,HOP!A:L,12,0)</f>
        <v>165.00</v>
      </c>
      <c r="F5" s="4" t="str">
        <f>VLOOKUP(A5,HOP!A:C,3,0)</f>
        <v>2681346</v>
      </c>
      <c r="G5" s="4">
        <f t="shared" si="0"/>
        <v>0</v>
      </c>
      <c r="H5" s="4" t="str">
        <f t="shared" si="1"/>
        <v>,2681346</v>
      </c>
      <c r="I5" s="4" t="str">
        <f>VLOOKUP(A5,HOP!A:U,21,0)</f>
        <v>直采</v>
      </c>
    </row>
    <row r="6" s="4" customFormat="1" spans="1:9">
      <c r="A6" s="5">
        <v>21136431375</v>
      </c>
      <c r="B6" s="6">
        <v>44861</v>
      </c>
      <c r="C6" s="6">
        <v>44865</v>
      </c>
      <c r="D6" s="4">
        <v>292</v>
      </c>
      <c r="E6" s="4" t="str">
        <f>VLOOKUP(A6,HOP!A:L,12,0)</f>
        <v>292.00</v>
      </c>
      <c r="F6" s="4" t="str">
        <f>VLOOKUP(A6,HOP!A:C,3,0)</f>
        <v>2706192</v>
      </c>
      <c r="G6" s="4">
        <f t="shared" si="0"/>
        <v>0</v>
      </c>
      <c r="H6" s="4" t="str">
        <f t="shared" si="1"/>
        <v>,2706192</v>
      </c>
      <c r="I6" s="4" t="str">
        <f>VLOOKUP(A6,HOP!A:U,21,0)</f>
        <v>直连</v>
      </c>
    </row>
    <row r="7" s="4" customFormat="1" hidden="1" spans="1:9">
      <c r="A7" s="5">
        <v>21150100403</v>
      </c>
      <c r="B7" s="6">
        <v>44861</v>
      </c>
      <c r="C7" s="6">
        <v>44865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21430404159</v>
      </c>
      <c r="B8" s="6">
        <v>44862</v>
      </c>
      <c r="C8" s="6">
        <v>44865</v>
      </c>
      <c r="D8" s="4">
        <v>300</v>
      </c>
      <c r="E8" s="4" t="str">
        <f>VLOOKUP(A8,HOP!A:L,12,0)</f>
        <v>300.00</v>
      </c>
      <c r="F8" s="4" t="str">
        <f>VLOOKUP(A8,HOP!A:C,3,0)</f>
        <v>2736302</v>
      </c>
      <c r="G8" s="4">
        <f t="shared" si="0"/>
        <v>0</v>
      </c>
      <c r="H8" s="4" t="str">
        <f t="shared" si="1"/>
        <v>,2736302</v>
      </c>
      <c r="I8" s="4" t="str">
        <f>VLOOKUP(A8,HOP!A:U,21,0)</f>
        <v>直采</v>
      </c>
    </row>
    <row r="9" s="4" customFormat="1" spans="1:9">
      <c r="A9" s="5">
        <v>21610890406</v>
      </c>
      <c r="B9" s="6">
        <v>44863</v>
      </c>
      <c r="C9" s="6">
        <v>44865</v>
      </c>
      <c r="D9" s="4">
        <v>124</v>
      </c>
      <c r="E9" s="4" t="str">
        <f>VLOOKUP(A9,HOP!A:L,12,0)</f>
        <v>124.00</v>
      </c>
      <c r="F9" s="4" t="str">
        <f>VLOOKUP(A9,HOP!A:C,3,0)</f>
        <v>2764766</v>
      </c>
      <c r="G9" s="4">
        <f t="shared" si="0"/>
        <v>0</v>
      </c>
      <c r="H9" s="4" t="str">
        <f t="shared" si="1"/>
        <v>,2764766</v>
      </c>
      <c r="I9" s="4" t="str">
        <f>VLOOKUP(A9,HOP!A:U,21,0)</f>
        <v>直采</v>
      </c>
    </row>
    <row r="10" s="4" customFormat="1" spans="1:9">
      <c r="A10" s="5">
        <v>21619499953</v>
      </c>
      <c r="B10" s="6">
        <v>44864</v>
      </c>
      <c r="C10" s="6">
        <v>44865</v>
      </c>
      <c r="D10" s="4">
        <v>69</v>
      </c>
      <c r="E10" s="4" t="str">
        <f>VLOOKUP(A10,HOP!A:L,12,0)</f>
        <v>69.00</v>
      </c>
      <c r="F10" s="4" t="str">
        <f>VLOOKUP(A10,HOP!A:C,3,0)</f>
        <v>2766032</v>
      </c>
      <c r="G10" s="4">
        <f t="shared" si="0"/>
        <v>0</v>
      </c>
      <c r="H10" s="4" t="str">
        <f t="shared" si="1"/>
        <v>,2766032</v>
      </c>
      <c r="I10" s="4" t="str">
        <f>VLOOKUP(A10,HOP!A:U,21,0)</f>
        <v>直采</v>
      </c>
    </row>
    <row r="11" s="4" customFormat="1" spans="1:9">
      <c r="A11" s="5">
        <v>21621374483</v>
      </c>
      <c r="B11" s="6">
        <v>44864</v>
      </c>
      <c r="C11" s="6">
        <v>44865</v>
      </c>
      <c r="D11" s="4">
        <v>61</v>
      </c>
      <c r="E11" s="4" t="str">
        <f>VLOOKUP(A11,HOP!A:L,12,0)</f>
        <v>61.00</v>
      </c>
      <c r="F11" s="4" t="str">
        <f>VLOOKUP(A11,HOP!A:C,3,0)</f>
        <v>2766462</v>
      </c>
      <c r="G11" s="4">
        <f t="shared" si="0"/>
        <v>0</v>
      </c>
      <c r="H11" s="4" t="str">
        <f t="shared" si="1"/>
        <v>,2766462</v>
      </c>
      <c r="I11" s="4" t="str">
        <f>VLOOKUP(A11,HOP!A:U,21,0)</f>
        <v>直采</v>
      </c>
    </row>
    <row r="12" s="4" customFormat="1" spans="1:9">
      <c r="A12" s="5">
        <v>21621853960</v>
      </c>
      <c r="B12" s="6">
        <v>44864</v>
      </c>
      <c r="C12" s="6">
        <v>44865</v>
      </c>
      <c r="D12" s="4">
        <v>127</v>
      </c>
      <c r="E12" s="4" t="str">
        <f>VLOOKUP(A12,HOP!A:L,12,0)</f>
        <v>127.00</v>
      </c>
      <c r="F12" s="4" t="str">
        <f>VLOOKUP(A12,HOP!A:C,3,0)</f>
        <v>2766589</v>
      </c>
      <c r="G12" s="4">
        <f t="shared" si="0"/>
        <v>0</v>
      </c>
      <c r="H12" s="4" t="str">
        <f t="shared" si="1"/>
        <v>,2766589</v>
      </c>
      <c r="I12" s="4" t="str">
        <f>VLOOKUP(A12,HOP!A:U,21,0)</f>
        <v>直采</v>
      </c>
    </row>
    <row r="13" s="4" customFormat="1" spans="1:9">
      <c r="A13" s="5">
        <v>21622397111</v>
      </c>
      <c r="B13" s="6">
        <v>44864</v>
      </c>
      <c r="C13" s="6">
        <v>44865</v>
      </c>
      <c r="D13" s="4">
        <v>14</v>
      </c>
      <c r="E13" s="4" t="str">
        <f>VLOOKUP(A13,HOP!A:L,12,0)</f>
        <v>14.00</v>
      </c>
      <c r="F13" s="4" t="str">
        <f>VLOOKUP(A13,HOP!A:C,3,0)</f>
        <v>2766708</v>
      </c>
      <c r="G13" s="4">
        <f t="shared" si="0"/>
        <v>0</v>
      </c>
      <c r="H13" s="4" t="str">
        <f t="shared" si="1"/>
        <v>,2766708</v>
      </c>
      <c r="I13" s="4" t="str">
        <f>VLOOKUP(A13,HOP!A:U,21,0)</f>
        <v>直连</v>
      </c>
    </row>
    <row r="15" spans="4:4">
      <c r="D15" s="4">
        <f>SUM(D2:D14)</f>
        <v>2064</v>
      </c>
    </row>
    <row r="19" spans="1:5">
      <c r="A19" s="4" t="s">
        <v>96</v>
      </c>
      <c r="D19" s="4">
        <v>846</v>
      </c>
      <c r="E19" s="4">
        <v>6640.8</v>
      </c>
    </row>
    <row r="20" spans="1:5">
      <c r="A20" s="4" t="s">
        <v>97</v>
      </c>
      <c r="D20" s="4">
        <v>1218</v>
      </c>
      <c r="E20" s="4">
        <v>9560.88</v>
      </c>
    </row>
    <row r="21" spans="1:5">
      <c r="A21" s="4" t="s">
        <v>98</v>
      </c>
      <c r="D21" s="4">
        <f>SUBTOTAL(9,D19:D20)</f>
        <v>2064</v>
      </c>
      <c r="E21" s="4">
        <f>SUBTOTAL(9,E19:E20)</f>
        <v>16201.68</v>
      </c>
    </row>
    <row r="22" spans="1:1">
      <c r="A22" s="4" t="s">
        <v>99</v>
      </c>
    </row>
  </sheetData>
  <autoFilter ref="A1:XFD15">
    <filterColumn colId="3">
      <filters blank="1">
        <filter val="300"/>
        <filter val="61"/>
        <filter val="292"/>
        <filter val="14"/>
        <filter val="124"/>
        <filter val="2064"/>
        <filter val="165"/>
        <filter val="156"/>
        <filter val="756"/>
        <filter val="127"/>
        <filter val="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21622397111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119</v>
      </c>
      <c r="G2" s="1" t="s">
        <v>123</v>
      </c>
      <c r="H2" s="1" t="s">
        <v>124</v>
      </c>
      <c r="I2" s="1" t="s">
        <v>125</v>
      </c>
      <c r="J2" s="1" t="s">
        <v>30</v>
      </c>
      <c r="K2" s="1" t="s">
        <v>126</v>
      </c>
      <c r="L2" s="1" t="s">
        <v>126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  <c r="V2" s="1" t="s">
        <v>135</v>
      </c>
    </row>
    <row r="3" s="1" customFormat="1" spans="1:22">
      <c r="A3" s="3">
        <v>21621853960</v>
      </c>
      <c r="B3" s="1" t="s">
        <v>119</v>
      </c>
      <c r="C3" s="1" t="s">
        <v>136</v>
      </c>
      <c r="D3" s="1" t="s">
        <v>137</v>
      </c>
      <c r="E3" s="1" t="s">
        <v>138</v>
      </c>
      <c r="F3" s="1" t="s">
        <v>119</v>
      </c>
      <c r="G3" s="1" t="s">
        <v>123</v>
      </c>
      <c r="H3" s="1" t="s">
        <v>124</v>
      </c>
      <c r="I3" s="1" t="s">
        <v>139</v>
      </c>
      <c r="J3" s="1" t="s">
        <v>30</v>
      </c>
      <c r="K3" s="1" t="s">
        <v>140</v>
      </c>
      <c r="L3" s="1" t="s">
        <v>140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141</v>
      </c>
      <c r="S3" s="1" t="s">
        <v>132</v>
      </c>
      <c r="T3" s="1" t="s">
        <v>133</v>
      </c>
      <c r="U3" s="1" t="s">
        <v>142</v>
      </c>
      <c r="V3" s="1" t="s">
        <v>143</v>
      </c>
    </row>
    <row r="4" s="1" customFormat="1" spans="1:22">
      <c r="A4" s="3">
        <v>21621374483</v>
      </c>
      <c r="B4" s="1" t="s">
        <v>119</v>
      </c>
      <c r="C4" s="1" t="s">
        <v>144</v>
      </c>
      <c r="D4" s="1" t="s">
        <v>145</v>
      </c>
      <c r="E4" s="1" t="s">
        <v>146</v>
      </c>
      <c r="F4" s="1" t="s">
        <v>119</v>
      </c>
      <c r="G4" s="1" t="s">
        <v>123</v>
      </c>
      <c r="H4" s="1" t="s">
        <v>124</v>
      </c>
      <c r="I4" s="1" t="s">
        <v>147</v>
      </c>
      <c r="J4" s="1" t="s">
        <v>30</v>
      </c>
      <c r="K4" s="1" t="s">
        <v>148</v>
      </c>
      <c r="L4" s="1" t="s">
        <v>148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149</v>
      </c>
      <c r="S4" s="1" t="s">
        <v>132</v>
      </c>
      <c r="T4" s="1" t="s">
        <v>133</v>
      </c>
      <c r="U4" s="1" t="s">
        <v>142</v>
      </c>
      <c r="V4" s="1" t="s">
        <v>150</v>
      </c>
    </row>
    <row r="5" s="1" customFormat="1" spans="1:22">
      <c r="A5" s="3">
        <v>21619499953</v>
      </c>
      <c r="B5" s="1" t="s">
        <v>119</v>
      </c>
      <c r="C5" s="1" t="s">
        <v>151</v>
      </c>
      <c r="D5" s="1" t="s">
        <v>145</v>
      </c>
      <c r="E5" s="1" t="s">
        <v>152</v>
      </c>
      <c r="F5" s="1" t="s">
        <v>119</v>
      </c>
      <c r="G5" s="1" t="s">
        <v>123</v>
      </c>
      <c r="H5" s="1" t="s">
        <v>124</v>
      </c>
      <c r="I5" s="1" t="s">
        <v>153</v>
      </c>
      <c r="J5" s="1" t="s">
        <v>30</v>
      </c>
      <c r="K5" s="1" t="s">
        <v>154</v>
      </c>
      <c r="L5" s="1" t="s">
        <v>154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155</v>
      </c>
      <c r="S5" s="1" t="s">
        <v>132</v>
      </c>
      <c r="T5" s="1" t="s">
        <v>133</v>
      </c>
      <c r="U5" s="1" t="s">
        <v>142</v>
      </c>
      <c r="V5" s="1" t="s">
        <v>150</v>
      </c>
    </row>
    <row r="6" s="1" customFormat="1" spans="1:22">
      <c r="A6" s="3">
        <v>21610890406</v>
      </c>
      <c r="B6" s="1" t="s">
        <v>156</v>
      </c>
      <c r="C6" s="1" t="s">
        <v>157</v>
      </c>
      <c r="D6" s="1" t="s">
        <v>145</v>
      </c>
      <c r="E6" s="1" t="s">
        <v>158</v>
      </c>
      <c r="F6" s="1" t="s">
        <v>156</v>
      </c>
      <c r="G6" s="1" t="s">
        <v>123</v>
      </c>
      <c r="H6" s="1" t="s">
        <v>124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161</v>
      </c>
      <c r="S6" s="1" t="s">
        <v>132</v>
      </c>
      <c r="T6" s="1" t="s">
        <v>133</v>
      </c>
      <c r="U6" s="1" t="s">
        <v>142</v>
      </c>
      <c r="V6" s="1" t="s">
        <v>150</v>
      </c>
    </row>
    <row r="7" s="1" customFormat="1" spans="1:22">
      <c r="A7" s="3">
        <v>21430404159</v>
      </c>
      <c r="B7" s="1" t="s">
        <v>162</v>
      </c>
      <c r="C7" s="1" t="s">
        <v>163</v>
      </c>
      <c r="D7" s="1" t="s">
        <v>164</v>
      </c>
      <c r="E7" s="1" t="s">
        <v>165</v>
      </c>
      <c r="F7" s="1" t="s">
        <v>166</v>
      </c>
      <c r="G7" s="1" t="s">
        <v>123</v>
      </c>
      <c r="H7" s="1" t="s">
        <v>124</v>
      </c>
      <c r="I7" s="1" t="s">
        <v>167</v>
      </c>
      <c r="J7" s="1" t="s">
        <v>30</v>
      </c>
      <c r="K7" s="1" t="s">
        <v>168</v>
      </c>
      <c r="L7" s="1" t="s">
        <v>168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169</v>
      </c>
      <c r="S7" s="1" t="s">
        <v>132</v>
      </c>
      <c r="T7" s="1" t="s">
        <v>133</v>
      </c>
      <c r="U7" s="1" t="s">
        <v>142</v>
      </c>
      <c r="V7" s="1" t="s">
        <v>170</v>
      </c>
    </row>
    <row r="8" s="1" customFormat="1" spans="1:22">
      <c r="A8" s="3">
        <v>21136431375</v>
      </c>
      <c r="B8" s="1" t="s">
        <v>171</v>
      </c>
      <c r="C8" s="1" t="s">
        <v>172</v>
      </c>
      <c r="D8" s="1" t="s">
        <v>173</v>
      </c>
      <c r="E8" s="1" t="s">
        <v>174</v>
      </c>
      <c r="F8" s="1" t="s">
        <v>175</v>
      </c>
      <c r="G8" s="1" t="s">
        <v>123</v>
      </c>
      <c r="H8" s="1" t="s">
        <v>124</v>
      </c>
      <c r="I8" s="1" t="s">
        <v>176</v>
      </c>
      <c r="J8" s="1" t="s">
        <v>30</v>
      </c>
      <c r="K8" s="1" t="s">
        <v>177</v>
      </c>
      <c r="L8" s="1" t="s">
        <v>177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178</v>
      </c>
      <c r="S8" s="1" t="s">
        <v>132</v>
      </c>
      <c r="T8" s="1" t="s">
        <v>133</v>
      </c>
      <c r="U8" s="1" t="s">
        <v>134</v>
      </c>
      <c r="V8" s="1" t="s">
        <v>150</v>
      </c>
    </row>
    <row r="9" s="1" customFormat="1" spans="1:22">
      <c r="A9" s="3">
        <v>18926269220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119</v>
      </c>
      <c r="G9" s="1" t="s">
        <v>123</v>
      </c>
      <c r="H9" s="1" t="s">
        <v>124</v>
      </c>
      <c r="I9" s="1" t="s">
        <v>183</v>
      </c>
      <c r="J9" s="1" t="s">
        <v>30</v>
      </c>
      <c r="K9" s="1" t="s">
        <v>184</v>
      </c>
      <c r="L9" s="1" t="s">
        <v>184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185</v>
      </c>
      <c r="S9" s="1" t="s">
        <v>132</v>
      </c>
      <c r="T9" s="1" t="s">
        <v>133</v>
      </c>
      <c r="U9" s="1" t="s">
        <v>142</v>
      </c>
      <c r="V9" s="1" t="s">
        <v>170</v>
      </c>
    </row>
    <row r="10" s="1" customFormat="1" spans="1:22">
      <c r="A10" s="3">
        <v>18789156989</v>
      </c>
      <c r="B10" s="1" t="s">
        <v>186</v>
      </c>
      <c r="C10" s="1" t="s">
        <v>187</v>
      </c>
      <c r="D10" s="1" t="s">
        <v>188</v>
      </c>
      <c r="E10" s="1" t="s">
        <v>189</v>
      </c>
      <c r="F10" s="1" t="s">
        <v>166</v>
      </c>
      <c r="G10" s="1" t="s">
        <v>123</v>
      </c>
      <c r="H10" s="1" t="s">
        <v>124</v>
      </c>
      <c r="I10" s="1" t="s">
        <v>190</v>
      </c>
      <c r="J10" s="1" t="s">
        <v>30</v>
      </c>
      <c r="K10" s="1" t="s">
        <v>191</v>
      </c>
      <c r="L10" s="1" t="s">
        <v>191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192</v>
      </c>
      <c r="S10" s="1" t="s">
        <v>132</v>
      </c>
      <c r="T10" s="1" t="s">
        <v>133</v>
      </c>
      <c r="U10" s="1" t="s">
        <v>134</v>
      </c>
      <c r="V10" s="1" t="s">
        <v>193</v>
      </c>
    </row>
    <row r="11" s="1" customFormat="1" spans="1:22">
      <c r="A11" s="3">
        <v>18708858327</v>
      </c>
      <c r="B11" s="1" t="s">
        <v>194</v>
      </c>
      <c r="C11" s="1" t="s">
        <v>195</v>
      </c>
      <c r="D11" s="1" t="s">
        <v>196</v>
      </c>
      <c r="E11" s="1" t="s">
        <v>197</v>
      </c>
      <c r="F11" s="1" t="s">
        <v>166</v>
      </c>
      <c r="G11" s="1" t="s">
        <v>123</v>
      </c>
      <c r="H11" s="1" t="s">
        <v>124</v>
      </c>
      <c r="I11" s="1" t="s">
        <v>198</v>
      </c>
      <c r="J11" s="1" t="s">
        <v>30</v>
      </c>
      <c r="K11" s="1" t="s">
        <v>199</v>
      </c>
      <c r="L11" s="1" t="s">
        <v>199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200</v>
      </c>
      <c r="S11" s="1" t="s">
        <v>132</v>
      </c>
      <c r="T11" s="1" t="s">
        <v>133</v>
      </c>
      <c r="U11" s="1" t="s">
        <v>134</v>
      </c>
      <c r="V11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2022-11-03T01:33:52Z</dcterms:created>
  <dcterms:modified xsi:type="dcterms:W3CDTF">2022-11-03T01:47:34Z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FCAD093EC4724BC0AA3CF011BD111463</vt:lpwstr>
  </property>
  <property fmtid="{D5CDD505-2E9C-101B-9397-08002B2CF9AE}" pid="3" name="KSOProductBuildVer">
    <vt:lpwstr>2052-11.1.0.12598</vt:lpwstr>
  </property>
</Properties>
</file>