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<sst xmlns="http://schemas.openxmlformats.org/spreadsheetml/2006/main" count="135" uniqueCount="94">
  <si>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</si>
  <si>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</si>
  <si>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</si>
  <si>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</si>
  <si>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</si>
  <si>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</si>
  <si>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</si>
  <si>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</si>
  <si>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</si>
  <si>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</si>
  <si>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</si>
  <si>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</si>
  <si>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</si>
  <si>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</si>
  <si>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</si>
  <si>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</si>
  <si>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</si>
  <si>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</si>
  <si>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</si>
  <si>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</si>
  <si>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</si>
  <si>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</si>
  <si>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</si>
  <si>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</si>
  <si>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</si>
  <si>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999221623398798	</t>
  </si>
  <si>
    <t>Ctrip</t>
  </si>
  <si>
    <t>正常</t>
  </si>
  <si>
    <t>[武汉]城市便捷酒店(武汉汉南步行街店)(72840734)</t>
  </si>
  <si>
    <t>商务大床房&lt;双人入住&gt;&lt;内宾&gt;&lt;预付&gt;&lt;无早&gt;</t>
  </si>
  <si>
    <t>CNY</t>
  </si>
  <si>
    <t>蔡帆</t>
  </si>
  <si>
    <t>CA11323221104CNY</t>
  </si>
  <si>
    <t>未提现</t>
  </si>
  <si>
    <t>携程开票</t>
  </si>
  <si>
    <t xml:space="preserve">2766950	</t>
  </si>
  <si>
    <t xml:space="preserve">	</t>
  </si>
  <si>
    <t xml:space="preserve">999221633098543	</t>
  </si>
  <si>
    <t>[蒙山]城市便捷酒店(梧州蒙山永安古城店)(72814658)</t>
  </si>
  <si>
    <t>特惠大床房&lt;双人入住&gt;&lt;内宾&gt;&lt;预付&gt;&lt;无早&gt;</t>
  </si>
  <si>
    <t>李妍</t>
  </si>
  <si>
    <t xml:space="preserve">2767978	</t>
  </si>
  <si>
    <t xml:space="preserve">21199766364	</t>
  </si>
  <si>
    <t>调整</t>
  </si>
  <si>
    <t>[武汉]城市便捷酒店(武汉常青花园永旺店)(71580536)</t>
  </si>
  <si>
    <t>标准大床房&lt;双人入住&gt;&lt;内宾&gt;&lt;预付&gt;&lt;无早&gt;</t>
  </si>
  <si>
    <t>刘希盼,程希越</t>
  </si>
  <si>
    <t xml:space="preserve">2710837	</t>
  </si>
  <si>
    <t>，</t>
  </si>
  <si>
    <t>本期收回410元</t>
  </si>
  <si>
    <t>A221104094239481</t>
  </si>
  <si>
    <t>A221104094349481</t>
  </si>
  <si>
    <t>CNY / HKD 当前参考汇率: 1.070967628</t>
  </si>
  <si>
    <t>总计： 757.47 CNY/
811.23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</si>
  <si>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</si>
  <si>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</si>
  <si>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</si>
  <si>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</si>
  <si>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</si>
  <si>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</si>
  <si>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</si>
  <si>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</si>
  <si>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</si>
  <si>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</si>
  <si>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</si>
  <si>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</si>
  <si>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</si>
  <si>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</si>
  <si>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</si>
  <si>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</si>
  <si>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</si>
  <si>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</si>
  <si>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</si>
  <si>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2022-10-31</t>
  </si>
  <si>
    <t>2767978</t>
  </si>
  <si>
    <t>城市便捷酒店(梧州蒙山店)</t>
  </si>
  <si>
    <t>2022-11-01</t>
  </si>
  <si>
    <t>退房日月结</t>
  </si>
  <si>
    <t>152.72</t>
  </si>
  <si>
    <t>RMB</t>
  </si>
  <si>
    <t>0</t>
  </si>
  <si>
    <t>0.00</t>
  </si>
  <si>
    <t>携程汇智国内直连</t>
  </si>
  <si>
    <t>1861</t>
  </si>
  <si>
    <t>2022-10-31 12:37:56</t>
  </si>
  <si>
    <t>否</t>
  </si>
  <si>
    <t>汇智国际旅游发展有限公司</t>
  </si>
  <si>
    <t>直连</t>
  </si>
  <si>
    <t>中国</t>
  </si>
  <si>
    <t>2022-10-30</t>
  </si>
  <si>
    <t>2766950</t>
  </si>
  <si>
    <t>城市便捷酒店(武汉汉南步行街店)</t>
  </si>
  <si>
    <t>194.75</t>
  </si>
  <si>
    <t>2022-10-30 18:10:11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</si>
</sst>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600075</xdr:colOff>
      <xdr:row>49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0869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44865</v>
      </c>
      <c r="G2" s="6">
        <v>44866</v>
      </c>
      <c r="H2" s="4">
        <v>1</v>
      </c>
      <c r="I2" s="4">
        <v>1</v>
      </c>
      <c r="J2" s="4">
        <v>1</v>
      </c>
      <c r="K2" s="4" t="s">
        <v>30</v>
      </c>
      <c r="L2" s="4">
        <v>194.75</v>
      </c>
      <c r="M2" s="4">
        <v>194.75</v>
      </c>
      <c r="N2" s="4" t="s">
        <v>31</v>
      </c>
      <c r="O2" s="4" t="s">
        <v>32</v>
      </c>
      <c r="P2" s="4" t="s">
        <v>33</v>
      </c>
      <c r="Q2" s="4">
        <v>0</v>
      </c>
      <c r="R2" s="7">
        <v>44864</v>
      </c>
      <c r="S2" s="6">
        <v>44869</v>
      </c>
      <c r="T2" s="4" t="s">
        <v>34</v>
      </c>
      <c r="U2" s="4">
        <v>194.75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44865</v>
      </c>
      <c r="G3" s="6">
        <v>44866</v>
      </c>
      <c r="H3" s="4">
        <v>1</v>
      </c>
      <c r="I3" s="4">
        <v>1</v>
      </c>
      <c r="J3" s="4">
        <v>1</v>
      </c>
      <c r="K3" s="4" t="s">
        <v>30</v>
      </c>
      <c r="L3" s="4">
        <v>152.72</v>
      </c>
      <c r="M3" s="4">
        <v>152.72</v>
      </c>
      <c r="N3" s="4" t="s">
        <v>40</v>
      </c>
      <c r="O3" s="4" t="s">
        <v>32</v>
      </c>
      <c r="P3" s="4" t="s">
        <v>33</v>
      </c>
      <c r="Q3" s="4">
        <v>0</v>
      </c>
      <c r="R3" s="7">
        <v>44865</v>
      </c>
      <c r="S3" s="6">
        <v>44869</v>
      </c>
      <c r="T3" s="4" t="s">
        <v>34</v>
      </c>
      <c r="U3" s="4">
        <v>152.72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43</v>
      </c>
      <c r="D4" s="4" t="s">
        <v>44</v>
      </c>
      <c r="E4" s="4" t="s">
        <v>45</v>
      </c>
      <c r="F4" s="6">
        <v>44830</v>
      </c>
      <c r="G4" s="6">
        <v>44831</v>
      </c>
      <c r="H4" s="4">
        <v>2</v>
      </c>
      <c r="I4" s="4">
        <v>1</v>
      </c>
      <c r="J4" s="4">
        <v>2</v>
      </c>
      <c r="K4" s="4" t="s">
        <v>30</v>
      </c>
      <c r="L4" s="4">
        <v>410</v>
      </c>
      <c r="M4" s="4">
        <v>410</v>
      </c>
      <c r="N4" s="4" t="s">
        <v>46</v>
      </c>
      <c r="O4" s="4" t="s">
        <v>32</v>
      </c>
      <c r="P4" s="4" t="s">
        <v>33</v>
      </c>
      <c r="Q4" s="4">
        <v>0</v>
      </c>
      <c r="R4" s="7">
        <v>44830.9237152778</v>
      </c>
      <c r="S4" s="6">
        <v>44869</v>
      </c>
      <c r="T4" s="4" t="s">
        <v>34</v>
      </c>
      <c r="U4" s="4">
        <v>410</v>
      </c>
      <c r="V4" s="4">
        <v>0</v>
      </c>
      <c r="W4" s="4">
        <v>0</v>
      </c>
      <c r="X4" s="4" t="s">
        <v>47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9" sqref="A9:E12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999221623398798</v>
      </c>
      <c r="B2" s="6">
        <v>44865</v>
      </c>
      <c r="C2" s="6">
        <v>44866</v>
      </c>
      <c r="D2" s="4">
        <v>194.75</v>
      </c>
      <c r="E2" s="4" t="str">
        <f>VLOOKUP(A2,HOP!A:L,12,0)</f>
        <v>194.75</v>
      </c>
      <c r="F2" s="4" t="str">
        <f>VLOOKUP(A2,HOP!A:C,3,0)</f>
        <v>2766950</v>
      </c>
      <c r="G2" s="4">
        <f>D2-E2</f>
        <v>0</v>
      </c>
      <c r="H2" s="4" t="str">
        <f>$H$1&amp;F2</f>
        <v>，2766950</v>
      </c>
      <c r="I2" s="4" t="str">
        <f>VLOOKUP(A2,HOP!A:U,21,0)</f>
        <v>直连</v>
      </c>
    </row>
    <row r="3" s="4" customFormat="1" spans="1:9">
      <c r="A3" s="5">
        <v>999221633098543</v>
      </c>
      <c r="B3" s="6">
        <v>44865</v>
      </c>
      <c r="C3" s="6">
        <v>44866</v>
      </c>
      <c r="D3" s="4">
        <v>152.72</v>
      </c>
      <c r="E3" s="4" t="str">
        <f>VLOOKUP(A3,HOP!A:L,12,0)</f>
        <v>152.72</v>
      </c>
      <c r="F3" s="4" t="str">
        <f>VLOOKUP(A3,HOP!A:C,3,0)</f>
        <v>2767978</v>
      </c>
      <c r="G3" s="4">
        <f>D3-E3</f>
        <v>0</v>
      </c>
      <c r="H3" s="4" t="str">
        <f>$H$1&amp;F3</f>
        <v>，2767978</v>
      </c>
      <c r="I3" s="4" t="str">
        <f>VLOOKUP(A3,HOP!A:U,21,0)</f>
        <v>直连</v>
      </c>
    </row>
    <row r="4" s="4" customFormat="1" spans="1:10">
      <c r="A4" s="5">
        <v>21199766364</v>
      </c>
      <c r="B4" s="6">
        <v>44830</v>
      </c>
      <c r="C4" s="6">
        <v>44831</v>
      </c>
      <c r="D4" s="4">
        <v>410</v>
      </c>
      <c r="E4" s="4" t="e">
        <f>VLOOKUP(A4,HOP!A:L,12,0)</f>
        <v>#N/A</v>
      </c>
      <c r="F4" s="4">
        <v>2710837</v>
      </c>
      <c r="G4" s="4" t="e">
        <f>D4-E4</f>
        <v>#N/A</v>
      </c>
      <c r="H4" s="4" t="str">
        <f>$H$1&amp;F4</f>
        <v>，2710837</v>
      </c>
      <c r="I4" s="4" t="e">
        <f>VLOOKUP(A4,HOP!A:U,21,0)</f>
        <v>#N/A</v>
      </c>
      <c r="J4" s="4" t="s">
        <v>49</v>
      </c>
    </row>
    <row r="6" spans="4:4">
      <c r="D6" s="4">
        <f>SUM(D2:D5)</f>
        <v>757.47</v>
      </c>
    </row>
    <row r="9" spans="1:5">
      <c r="A9" s="4" t="s">
        <v>50</v>
      </c>
      <c r="D9" s="4">
        <v>347.47</v>
      </c>
      <c r="E9" s="4">
        <v>372.13</v>
      </c>
    </row>
    <row r="10" spans="1:5">
      <c r="A10" s="4" t="s">
        <v>51</v>
      </c>
      <c r="D10" s="4">
        <v>410</v>
      </c>
      <c r="E10" s="4">
        <v>439.1</v>
      </c>
    </row>
    <row r="11" spans="1:5">
      <c r="A11" s="4" t="s">
        <v>52</v>
      </c>
      <c r="D11" s="4">
        <f>SUM(D9:D10)</f>
        <v>757.47</v>
      </c>
      <c r="E11" s="4">
        <f>SUM(E9:E10)</f>
        <v>811.23</v>
      </c>
    </row>
    <row r="12" spans="1:1">
      <c r="A12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999221633098543</v>
      </c>
      <c r="B2" s="1" t="s">
        <v>73</v>
      </c>
      <c r="C2" s="1" t="s">
        <v>74</v>
      </c>
      <c r="D2" s="1" t="s">
        <v>75</v>
      </c>
      <c r="E2" s="1" t="s">
        <v>40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999221623398798</v>
      </c>
      <c r="B3" s="1" t="s">
        <v>89</v>
      </c>
      <c r="C3" s="1" t="s">
        <v>90</v>
      </c>
      <c r="D3" s="1" t="s">
        <v>91</v>
      </c>
      <c r="E3" s="1" t="s">
        <v>31</v>
      </c>
      <c r="F3" s="1" t="s">
        <v>73</v>
      </c>
      <c r="G3" s="1" t="s">
        <v>76</v>
      </c>
      <c r="H3" s="1" t="s">
        <v>77</v>
      </c>
      <c r="I3" s="1" t="s">
        <v>92</v>
      </c>
      <c r="J3" s="1" t="s">
        <v>79</v>
      </c>
      <c r="K3" s="1" t="s">
        <v>92</v>
      </c>
      <c r="L3" s="1" t="s">
        <v>92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93</v>
      </c>
      <c r="S3" s="1" t="s">
        <v>85</v>
      </c>
      <c r="T3" s="1" t="s">
        <v>86</v>
      </c>
      <c r="U3" s="1" t="s">
        <v>87</v>
      </c>
      <c r="V3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2022-11-04T01:32:19Z</dcterms:created>
  <dcterms:modified xsi:type="dcterms:W3CDTF">2022-11-04T01:42:23Z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1F45C059E2634786A6FD39C69AF5FD4C</vt:lpwstr>
  </property>
  <property fmtid="{D5CDD505-2E9C-101B-9397-08002B2CF9AE}" pid="3" name="KSOProductBuildVer">
    <vt:lpwstr>2052-11.1.0.12598</vt:lpwstr>
  </property>
</Properties>
</file>