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对账!$1:$12</definedName>
  </definedNames>
  <calcPr calcId="144525"/>
</workbook>
</file>

<file path=xl/sharedStrings.xml><?xml version="1.0" encoding="utf-8"?>
<sst xmlns="http://schemas.openxmlformats.org/spreadsheetml/2006/main" count="305" uniqueCount="167">
  <si>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</si>
  <si>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</si>
  <si>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</si>
  <si>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</si>
  <si>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</si>
  <si>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</si>
  <si>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</si>
  <si>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</si>
  <si>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</si>
  <si>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</si>
  <si>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</si>
  <si>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</si>
  <si>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</si>
  <si>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</si>
  <si>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</si>
  <si>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</si>
  <si>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</si>
  <si>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</si>
  <si>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</si>
  <si>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</si>
  <si>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</si>
  <si>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</si>
  <si>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</si>
  <si>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</si>
  <si>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</si>
  <si>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21474519012	</t>
  </si>
  <si>
    <t>Ctrip</t>
  </si>
  <si>
    <t>正常</t>
  </si>
  <si>
    <t>[碧瑶]碧瑶小木屋(Chalet Baguio)(39611301)</t>
  </si>
  <si>
    <t>标准房&lt;2人入住&gt;&lt;不退款&gt;</t>
  </si>
  <si>
    <t>USD</t>
  </si>
  <si>
    <t>Ronas/Karl,Ronas/Karl</t>
  </si>
  <si>
    <t>CA5326221104USD</t>
  </si>
  <si>
    <t>未提现</t>
  </si>
  <si>
    <t>携程开票</t>
  </si>
  <si>
    <t xml:space="preserve">	</t>
  </si>
  <si>
    <t>取消</t>
  </si>
  <si>
    <t xml:space="preserve">21482045843	</t>
  </si>
  <si>
    <t>[巴黎]巴黎拿破仑酒店(Hôtel Napoleon Paris)(44690086)</t>
  </si>
  <si>
    <t>大道精致套房&lt;2人入住&gt;&lt;不退款&gt;</t>
  </si>
  <si>
    <t>Zhang/Guiju</t>
  </si>
  <si>
    <t xml:space="preserve">2533871	</t>
  </si>
  <si>
    <t xml:space="preserve">21592629513	</t>
  </si>
  <si>
    <t>[首尔]三井酒店(Hotel Samjung)(37236514)</t>
  </si>
  <si>
    <t>标准双床房&lt;2人入住&gt;&lt;不退款&gt;</t>
  </si>
  <si>
    <t>Kim/seonghee,Kim/seonghee</t>
  </si>
  <si>
    <t xml:space="preserve">2761852	</t>
  </si>
  <si>
    <t xml:space="preserve">22025951	</t>
  </si>
  <si>
    <t xml:space="preserve">21601402811	</t>
  </si>
  <si>
    <t>[胡志明市]西贡景园自由酒店(Liberty Hotel Saigon Parkview)(37213809)</t>
  </si>
  <si>
    <t>豪华房&lt;2人入住&gt;&lt;不退款&gt;</t>
  </si>
  <si>
    <t>Anderson/Bruce Joseph</t>
  </si>
  <si>
    <t xml:space="preserve">2763194	</t>
  </si>
  <si>
    <t xml:space="preserve">107014	</t>
  </si>
  <si>
    <t xml:space="preserve">21605203013	</t>
  </si>
  <si>
    <t>[檀香山]阿洛希拉尼威基基海滩度假村('Alohilani Resort Waikiki Beach)(37200143)</t>
  </si>
  <si>
    <t>海景特大床房&lt;2人入住&gt;&lt;不退款&gt;</t>
  </si>
  <si>
    <t>Johnson/Patricia</t>
  </si>
  <si>
    <t xml:space="preserve">2763600	</t>
  </si>
  <si>
    <t xml:space="preserve">11603950	</t>
  </si>
  <si>
    <t xml:space="preserve">21611630057	</t>
  </si>
  <si>
    <t>[吉隆坡]吉隆坡四季酒店(Four Seasons Hotel Kuala Lumpur)(40721593)</t>
  </si>
  <si>
    <t>四季公园景套房&lt;2人入住&gt;&lt;不退款&gt;</t>
  </si>
  <si>
    <t>GUO/XINRONG,CHEN/YINSHEN</t>
  </si>
  <si>
    <t xml:space="preserve">2764956	</t>
  </si>
  <si>
    <t xml:space="preserve">3167511	</t>
  </si>
  <si>
    <t xml:space="preserve">21624175009	</t>
  </si>
  <si>
    <t>[普吉岛]皇家普吉城市酒店(SHA Extra Plus)(Royal Phuket City Hotel(SHA Extra Plus))(37244062)</t>
  </si>
  <si>
    <t>高级房&lt;2人入住&gt;&lt;不退款&gt;</t>
  </si>
  <si>
    <t>THAMMACHART/PAPANGKORN</t>
  </si>
  <si>
    <t xml:space="preserve">2767186	</t>
  </si>
  <si>
    <t xml:space="preserve">acknowledge	</t>
  </si>
  <si>
    <t xml:space="preserve">18336218131	</t>
  </si>
  <si>
    <t>调整</t>
  </si>
  <si>
    <t>[圣罗莎]圣罗莎品质套房酒店(Quality Inn &amp; Suites Santa Rosa)(40092702)</t>
  </si>
  <si>
    <t>标准间1特大床&lt;不退款&gt;&lt;2人入住&gt;</t>
  </si>
  <si>
    <t>Manuel /Cesar B</t>
  </si>
  <si>
    <t xml:space="preserve">822322520	</t>
  </si>
  <si>
    <t xml:space="preserve">18577739648	</t>
  </si>
  <si>
    <t>[乔治市]槟城乔治敦图恩酒店(Tune Hotel Georgetown Penang)(39035338)</t>
  </si>
  <si>
    <t>城景大床房&lt;不退款&gt;&lt;2人入住&gt;</t>
  </si>
  <si>
    <t>Mohd nurirwan/ Abdullah,Mohd nurirwan/ Abdullah</t>
  </si>
  <si>
    <t>，</t>
  </si>
  <si>
    <t>本期收回146元</t>
  </si>
  <si>
    <t>本期收回20USD</t>
  </si>
  <si>
    <t>A221104105011481</t>
  </si>
  <si>
    <t>A221104105250481</t>
  </si>
  <si>
    <t>A221104105408481</t>
  </si>
  <si>
    <t>USD / HKD 当前参考汇率: 7.84985</t>
  </si>
  <si>
    <t>总计：3760 USD/
29515.44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</si>
  <si>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</si>
  <si>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</si>
  <si>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</si>
  <si>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</si>
  <si>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</si>
  <si>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</si>
  <si>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</si>
  <si>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</si>
  <si>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</si>
  <si>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</si>
  <si>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</si>
  <si>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</si>
  <si>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</si>
  <si>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</si>
  <si>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</si>
  <si>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</si>
  <si>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</si>
  <si>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</si>
  <si>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</si>
  <si>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2022-10-30</t>
  </si>
  <si>
    <t>2767186</t>
  </si>
  <si>
    <t>皇家普吉城市酒店(SHA Plus+)</t>
  </si>
  <si>
    <t>THAMMACHART PAPANGKORN</t>
  </si>
  <si>
    <t>2022-10-31</t>
  </si>
  <si>
    <t>2022-11-01</t>
  </si>
  <si>
    <t>退房日周结</t>
  </si>
  <si>
    <t>225.37</t>
  </si>
  <si>
    <t>31.00</t>
  </si>
  <si>
    <t>0</t>
  </si>
  <si>
    <t>0.00</t>
  </si>
  <si>
    <t>携程盛景国际直连</t>
  </si>
  <si>
    <t>01.010677</t>
  </si>
  <si>
    <t>2022-10-31 10:46:34</t>
  </si>
  <si>
    <t>否</t>
  </si>
  <si>
    <t>汇智国际旅游发展有限公司</t>
  </si>
  <si>
    <t>直采</t>
  </si>
  <si>
    <t>泰国</t>
  </si>
  <si>
    <t>2022-10-29</t>
  </si>
  <si>
    <t>2764956</t>
  </si>
  <si>
    <t>吉隆坡四季酒店</t>
  </si>
  <si>
    <t>GUO XINRONG,CHEN YINSHEN</t>
  </si>
  <si>
    <t>6455.76</t>
  </si>
  <si>
    <t>888.00</t>
  </si>
  <si>
    <t>2022-10-29 14:20:19</t>
  </si>
  <si>
    <t>马来西亚</t>
  </si>
  <si>
    <t>2022-10-28</t>
  </si>
  <si>
    <t>2763600</t>
  </si>
  <si>
    <t>阿洛希拉尼威基基海滩度假村</t>
  </si>
  <si>
    <t>Johnson Patricia</t>
  </si>
  <si>
    <t>1992.38</t>
  </si>
  <si>
    <t>275.00</t>
  </si>
  <si>
    <t>2022-10-28 15:58:35</t>
  </si>
  <si>
    <t>直连</t>
  </si>
  <si>
    <t>美国</t>
  </si>
  <si>
    <t>2763194</t>
  </si>
  <si>
    <t>西贡景园自由酒店</t>
  </si>
  <si>
    <t>Anderson Bruce Joseph</t>
  </si>
  <si>
    <t>811.44</t>
  </si>
  <si>
    <t>112.00</t>
  </si>
  <si>
    <t>2022-10-28 12:31:37</t>
  </si>
  <si>
    <t>越南</t>
  </si>
  <si>
    <t>2022-10-27</t>
  </si>
  <si>
    <t>2761852</t>
  </si>
  <si>
    <t>首尔三井酒店</t>
  </si>
  <si>
    <t>Kim seonghee,Kim seonghee</t>
  </si>
  <si>
    <t>546.74</t>
  </si>
  <si>
    <t>76.00</t>
  </si>
  <si>
    <t>2022-10-27 20:31:18</t>
  </si>
  <si>
    <t>韩国</t>
  </si>
  <si>
    <t>2022-10-18</t>
  </si>
  <si>
    <t>2746594</t>
  </si>
  <si>
    <t>巴黎拿破仑酒店</t>
  </si>
  <si>
    <t>Zhang Guiju</t>
  </si>
  <si>
    <t>15956.04</t>
  </si>
  <si>
    <t>2212.00</t>
  </si>
  <si>
    <t>2022-10-18 16:48:36</t>
  </si>
  <si>
    <t>法国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</si>
</sst>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26</xdr:row>
      <xdr:rowOff>0</xdr:rowOff>
    </xdr:from>
    <xdr:to>
      <xdr:col>13</xdr:col>
      <xdr:colOff>247650</xdr:colOff>
      <xdr:row>55</xdr:row>
      <xdr:rowOff>9525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4286250"/>
          <a:ext cx="9763125" cy="49815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44865</v>
      </c>
      <c r="G2" s="6">
        <v>44866</v>
      </c>
      <c r="H2" s="4">
        <v>1</v>
      </c>
      <c r="I2" s="4">
        <v>1</v>
      </c>
      <c r="J2" s="4">
        <v>1</v>
      </c>
      <c r="K2" s="4" t="s">
        <v>30</v>
      </c>
      <c r="L2" s="4">
        <v>41</v>
      </c>
      <c r="M2" s="4">
        <v>41</v>
      </c>
      <c r="N2" s="4" t="s">
        <v>31</v>
      </c>
      <c r="O2" s="4" t="s">
        <v>32</v>
      </c>
      <c r="P2" s="4" t="s">
        <v>33</v>
      </c>
      <c r="Q2" s="4">
        <v>0</v>
      </c>
      <c r="R2" s="7">
        <v>44851</v>
      </c>
      <c r="S2" s="6">
        <v>44869</v>
      </c>
      <c r="T2" s="4" t="s">
        <v>34</v>
      </c>
      <c r="U2" s="4">
        <v>41</v>
      </c>
      <c r="V2" s="4">
        <v>0</v>
      </c>
      <c r="W2" s="4">
        <v>0</v>
      </c>
      <c r="X2" s="4" t="s">
        <v>35</v>
      </c>
      <c r="Y2" s="4" t="s">
        <v>35</v>
      </c>
    </row>
    <row r="3" s="4" customFormat="1" spans="1:25">
      <c r="A3" s="4" t="s">
        <v>25</v>
      </c>
      <c r="B3" s="4" t="s">
        <v>26</v>
      </c>
      <c r="C3" s="4" t="s">
        <v>36</v>
      </c>
      <c r="D3" s="4" t="s">
        <v>28</v>
      </c>
      <c r="E3" s="4" t="s">
        <v>29</v>
      </c>
      <c r="F3" s="6">
        <v>44865</v>
      </c>
      <c r="G3" s="6">
        <v>44866</v>
      </c>
      <c r="H3" s="4">
        <v>1</v>
      </c>
      <c r="I3" s="4">
        <v>1</v>
      </c>
      <c r="J3" s="4">
        <v>1</v>
      </c>
      <c r="K3" s="4" t="s">
        <v>30</v>
      </c>
      <c r="L3" s="4">
        <v>-41</v>
      </c>
      <c r="M3" s="4">
        <v>-41</v>
      </c>
      <c r="N3" s="4" t="s">
        <v>31</v>
      </c>
      <c r="O3" s="4" t="s">
        <v>32</v>
      </c>
      <c r="P3" s="4" t="s">
        <v>33</v>
      </c>
      <c r="Q3" s="4">
        <v>0</v>
      </c>
      <c r="R3" s="7">
        <v>44851</v>
      </c>
      <c r="S3" s="6">
        <v>44869</v>
      </c>
      <c r="T3" s="4" t="s">
        <v>34</v>
      </c>
      <c r="U3" s="4">
        <v>-41</v>
      </c>
      <c r="V3" s="4">
        <v>0</v>
      </c>
      <c r="W3" s="4">
        <v>0</v>
      </c>
      <c r="X3" s="4" t="s">
        <v>35</v>
      </c>
      <c r="Y3" s="4" t="s">
        <v>35</v>
      </c>
    </row>
    <row r="4" s="4" customFormat="1" spans="1:25">
      <c r="A4" s="4" t="s">
        <v>37</v>
      </c>
      <c r="B4" s="4" t="s">
        <v>26</v>
      </c>
      <c r="C4" s="4" t="s">
        <v>27</v>
      </c>
      <c r="D4" s="4" t="s">
        <v>38</v>
      </c>
      <c r="E4" s="4" t="s">
        <v>39</v>
      </c>
      <c r="F4" s="6">
        <v>44862</v>
      </c>
      <c r="G4" s="6">
        <v>44866</v>
      </c>
      <c r="H4" s="4">
        <v>1</v>
      </c>
      <c r="I4" s="4">
        <v>4</v>
      </c>
      <c r="J4" s="4">
        <v>4</v>
      </c>
      <c r="K4" s="4" t="s">
        <v>30</v>
      </c>
      <c r="L4" s="4">
        <v>2212</v>
      </c>
      <c r="M4" s="4">
        <v>2212</v>
      </c>
      <c r="N4" s="4" t="s">
        <v>40</v>
      </c>
      <c r="O4" s="4" t="s">
        <v>32</v>
      </c>
      <c r="P4" s="4" t="s">
        <v>33</v>
      </c>
      <c r="Q4" s="4">
        <v>0</v>
      </c>
      <c r="R4" s="7">
        <v>44852</v>
      </c>
      <c r="S4" s="6">
        <v>44869</v>
      </c>
      <c r="T4" s="4" t="s">
        <v>34</v>
      </c>
      <c r="U4" s="4">
        <v>2212</v>
      </c>
      <c r="V4" s="4">
        <v>0</v>
      </c>
      <c r="W4" s="4">
        <v>0</v>
      </c>
      <c r="X4" s="4" t="s">
        <v>35</v>
      </c>
      <c r="Y4" s="4" t="s">
        <v>41</v>
      </c>
    </row>
    <row r="5" s="4" customFormat="1" spans="1:25">
      <c r="A5" s="4" t="s">
        <v>42</v>
      </c>
      <c r="B5" s="4" t="s">
        <v>26</v>
      </c>
      <c r="C5" s="4" t="s">
        <v>27</v>
      </c>
      <c r="D5" s="4" t="s">
        <v>43</v>
      </c>
      <c r="E5" s="4" t="s">
        <v>44</v>
      </c>
      <c r="F5" s="6">
        <v>44865</v>
      </c>
      <c r="G5" s="6">
        <v>44866</v>
      </c>
      <c r="H5" s="4">
        <v>1</v>
      </c>
      <c r="I5" s="4">
        <v>1</v>
      </c>
      <c r="J5" s="4">
        <v>1</v>
      </c>
      <c r="K5" s="4" t="s">
        <v>30</v>
      </c>
      <c r="L5" s="4">
        <v>76</v>
      </c>
      <c r="M5" s="4">
        <v>76</v>
      </c>
      <c r="N5" s="4" t="s">
        <v>45</v>
      </c>
      <c r="O5" s="4" t="s">
        <v>32</v>
      </c>
      <c r="P5" s="4" t="s">
        <v>33</v>
      </c>
      <c r="Q5" s="4">
        <v>0</v>
      </c>
      <c r="R5" s="7">
        <v>44861</v>
      </c>
      <c r="S5" s="6">
        <v>44869</v>
      </c>
      <c r="T5" s="4" t="s">
        <v>34</v>
      </c>
      <c r="U5" s="4">
        <v>76</v>
      </c>
      <c r="V5" s="4">
        <v>0</v>
      </c>
      <c r="W5" s="4">
        <v>0</v>
      </c>
      <c r="X5" s="4" t="s">
        <v>46</v>
      </c>
      <c r="Y5" s="4" t="s">
        <v>47</v>
      </c>
    </row>
    <row r="6" s="4" customFormat="1" spans="1:25">
      <c r="A6" s="4" t="s">
        <v>48</v>
      </c>
      <c r="B6" s="4" t="s">
        <v>26</v>
      </c>
      <c r="C6" s="4" t="s">
        <v>27</v>
      </c>
      <c r="D6" s="4" t="s">
        <v>49</v>
      </c>
      <c r="E6" s="4" t="s">
        <v>50</v>
      </c>
      <c r="F6" s="6">
        <v>44862</v>
      </c>
      <c r="G6" s="6">
        <v>44866</v>
      </c>
      <c r="H6" s="4">
        <v>1</v>
      </c>
      <c r="I6" s="4">
        <v>4</v>
      </c>
      <c r="J6" s="4">
        <v>4</v>
      </c>
      <c r="K6" s="4" t="s">
        <v>30</v>
      </c>
      <c r="L6" s="4">
        <v>112</v>
      </c>
      <c r="M6" s="4">
        <v>112</v>
      </c>
      <c r="N6" s="4" t="s">
        <v>51</v>
      </c>
      <c r="O6" s="4" t="s">
        <v>32</v>
      </c>
      <c r="P6" s="4" t="s">
        <v>33</v>
      </c>
      <c r="Q6" s="4">
        <v>0</v>
      </c>
      <c r="R6" s="7">
        <v>44862</v>
      </c>
      <c r="S6" s="6">
        <v>44869</v>
      </c>
      <c r="T6" s="4" t="s">
        <v>34</v>
      </c>
      <c r="U6" s="4">
        <v>112</v>
      </c>
      <c r="V6" s="4">
        <v>0</v>
      </c>
      <c r="W6" s="4">
        <v>0</v>
      </c>
      <c r="X6" s="4" t="s">
        <v>52</v>
      </c>
      <c r="Y6" s="4" t="s">
        <v>53</v>
      </c>
    </row>
    <row r="7" s="4" customFormat="1" spans="1:25">
      <c r="A7" s="4" t="s">
        <v>54</v>
      </c>
      <c r="B7" s="4" t="s">
        <v>26</v>
      </c>
      <c r="C7" s="4" t="s">
        <v>27</v>
      </c>
      <c r="D7" s="4" t="s">
        <v>55</v>
      </c>
      <c r="E7" s="4" t="s">
        <v>56</v>
      </c>
      <c r="F7" s="6">
        <v>44865</v>
      </c>
      <c r="G7" s="6">
        <v>44866</v>
      </c>
      <c r="H7" s="4">
        <v>1</v>
      </c>
      <c r="I7" s="4">
        <v>1</v>
      </c>
      <c r="J7" s="4">
        <v>1</v>
      </c>
      <c r="K7" s="4" t="s">
        <v>30</v>
      </c>
      <c r="L7" s="4">
        <v>275</v>
      </c>
      <c r="M7" s="4">
        <v>275</v>
      </c>
      <c r="N7" s="4" t="s">
        <v>57</v>
      </c>
      <c r="O7" s="4" t="s">
        <v>32</v>
      </c>
      <c r="P7" s="4" t="s">
        <v>33</v>
      </c>
      <c r="Q7" s="4">
        <v>0</v>
      </c>
      <c r="R7" s="7">
        <v>44862</v>
      </c>
      <c r="S7" s="6">
        <v>44869</v>
      </c>
      <c r="T7" s="4" t="s">
        <v>34</v>
      </c>
      <c r="U7" s="4">
        <v>275</v>
      </c>
      <c r="V7" s="4">
        <v>0</v>
      </c>
      <c r="W7" s="4">
        <v>0</v>
      </c>
      <c r="X7" s="4" t="s">
        <v>58</v>
      </c>
      <c r="Y7" s="4" t="s">
        <v>59</v>
      </c>
    </row>
    <row r="8" s="4" customFormat="1" spans="1:25">
      <c r="A8" s="4" t="s">
        <v>60</v>
      </c>
      <c r="B8" s="4" t="s">
        <v>26</v>
      </c>
      <c r="C8" s="4" t="s">
        <v>27</v>
      </c>
      <c r="D8" s="4" t="s">
        <v>61</v>
      </c>
      <c r="E8" s="4" t="s">
        <v>62</v>
      </c>
      <c r="F8" s="6">
        <v>44864</v>
      </c>
      <c r="G8" s="6">
        <v>44866</v>
      </c>
      <c r="H8" s="4">
        <v>1</v>
      </c>
      <c r="I8" s="4">
        <v>2</v>
      </c>
      <c r="J8" s="4">
        <v>2</v>
      </c>
      <c r="K8" s="4" t="s">
        <v>30</v>
      </c>
      <c r="L8" s="4">
        <v>888</v>
      </c>
      <c r="M8" s="4">
        <v>888</v>
      </c>
      <c r="N8" s="4" t="s">
        <v>63</v>
      </c>
      <c r="O8" s="4" t="s">
        <v>32</v>
      </c>
      <c r="P8" s="4" t="s">
        <v>33</v>
      </c>
      <c r="Q8" s="4">
        <v>0</v>
      </c>
      <c r="R8" s="7">
        <v>44863</v>
      </c>
      <c r="S8" s="6">
        <v>44869</v>
      </c>
      <c r="T8" s="4" t="s">
        <v>34</v>
      </c>
      <c r="U8" s="4">
        <v>888</v>
      </c>
      <c r="V8" s="4">
        <v>0</v>
      </c>
      <c r="W8" s="4">
        <v>0</v>
      </c>
      <c r="X8" s="4" t="s">
        <v>64</v>
      </c>
      <c r="Y8" s="4" t="s">
        <v>65</v>
      </c>
    </row>
    <row r="9" s="4" customFormat="1" spans="1:25">
      <c r="A9" s="4" t="s">
        <v>66</v>
      </c>
      <c r="B9" s="4" t="s">
        <v>26</v>
      </c>
      <c r="C9" s="4" t="s">
        <v>27</v>
      </c>
      <c r="D9" s="4" t="s">
        <v>67</v>
      </c>
      <c r="E9" s="4" t="s">
        <v>68</v>
      </c>
      <c r="F9" s="6">
        <v>44865</v>
      </c>
      <c r="G9" s="6">
        <v>44866</v>
      </c>
      <c r="H9" s="4">
        <v>1</v>
      </c>
      <c r="I9" s="4">
        <v>1</v>
      </c>
      <c r="J9" s="4">
        <v>1</v>
      </c>
      <c r="K9" s="4" t="s">
        <v>30</v>
      </c>
      <c r="L9" s="4">
        <v>31</v>
      </c>
      <c r="M9" s="4">
        <v>31</v>
      </c>
      <c r="N9" s="4" t="s">
        <v>69</v>
      </c>
      <c r="O9" s="4" t="s">
        <v>32</v>
      </c>
      <c r="P9" s="4" t="s">
        <v>33</v>
      </c>
      <c r="Q9" s="4">
        <v>0</v>
      </c>
      <c r="R9" s="7">
        <v>44864</v>
      </c>
      <c r="S9" s="6">
        <v>44869</v>
      </c>
      <c r="T9" s="4" t="s">
        <v>34</v>
      </c>
      <c r="U9" s="4">
        <v>31</v>
      </c>
      <c r="V9" s="4">
        <v>0</v>
      </c>
      <c r="W9" s="4">
        <v>0</v>
      </c>
      <c r="X9" s="4" t="s">
        <v>70</v>
      </c>
      <c r="Y9" s="4" t="s">
        <v>71</v>
      </c>
    </row>
    <row r="10" s="4" customFormat="1" spans="1:25">
      <c r="A10" s="4" t="s">
        <v>72</v>
      </c>
      <c r="B10" s="4" t="s">
        <v>26</v>
      </c>
      <c r="C10" s="4" t="s">
        <v>73</v>
      </c>
      <c r="D10" s="4" t="s">
        <v>74</v>
      </c>
      <c r="E10" s="4" t="s">
        <v>75</v>
      </c>
      <c r="F10" s="6">
        <v>44758</v>
      </c>
      <c r="G10" s="6">
        <v>44759</v>
      </c>
      <c r="H10" s="4">
        <v>1</v>
      </c>
      <c r="I10" s="4">
        <v>1</v>
      </c>
      <c r="J10" s="4">
        <v>1</v>
      </c>
      <c r="K10" s="4" t="s">
        <v>30</v>
      </c>
      <c r="L10" s="4">
        <v>146</v>
      </c>
      <c r="M10" s="4">
        <v>146</v>
      </c>
      <c r="N10" s="4" t="s">
        <v>76</v>
      </c>
      <c r="O10" s="4" t="s">
        <v>32</v>
      </c>
      <c r="P10" s="4" t="s">
        <v>33</v>
      </c>
      <c r="Q10" s="4">
        <v>0</v>
      </c>
      <c r="R10" s="7">
        <v>44751.0802893518</v>
      </c>
      <c r="S10" s="6">
        <v>44869</v>
      </c>
      <c r="T10" s="4" t="s">
        <v>34</v>
      </c>
      <c r="U10" s="4">
        <v>146</v>
      </c>
      <c r="V10" s="4">
        <v>0</v>
      </c>
      <c r="W10" s="4">
        <v>0</v>
      </c>
      <c r="X10" s="4" t="s">
        <v>35</v>
      </c>
      <c r="Y10" s="4" t="s">
        <v>77</v>
      </c>
    </row>
    <row r="11" s="4" customFormat="1" spans="1:25">
      <c r="A11" s="4" t="s">
        <v>78</v>
      </c>
      <c r="B11" s="4" t="s">
        <v>26</v>
      </c>
      <c r="C11" s="4" t="s">
        <v>73</v>
      </c>
      <c r="D11" s="4" t="s">
        <v>79</v>
      </c>
      <c r="E11" s="4" t="s">
        <v>80</v>
      </c>
      <c r="F11" s="6">
        <v>44775</v>
      </c>
      <c r="G11" s="6">
        <v>44777</v>
      </c>
      <c r="H11" s="4">
        <v>1</v>
      </c>
      <c r="I11" s="4">
        <v>2</v>
      </c>
      <c r="J11" s="4">
        <v>2</v>
      </c>
      <c r="K11" s="4" t="s">
        <v>30</v>
      </c>
      <c r="L11" s="4">
        <v>20</v>
      </c>
      <c r="M11" s="4">
        <v>20</v>
      </c>
      <c r="N11" s="4" t="s">
        <v>81</v>
      </c>
      <c r="O11" s="4" t="s">
        <v>32</v>
      </c>
      <c r="P11" s="4" t="s">
        <v>33</v>
      </c>
      <c r="Q11" s="4">
        <v>0</v>
      </c>
      <c r="R11" s="7">
        <v>44773.7631828704</v>
      </c>
      <c r="S11" s="6">
        <v>44869</v>
      </c>
      <c r="T11" s="4" t="s">
        <v>34</v>
      </c>
      <c r="U11" s="4">
        <v>20</v>
      </c>
      <c r="V11" s="4">
        <v>0</v>
      </c>
      <c r="W11" s="4">
        <v>0</v>
      </c>
      <c r="X11" s="4" t="s">
        <v>35</v>
      </c>
      <c r="Y11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9"/>
  <sheetViews>
    <sheetView tabSelected="1" workbookViewId="0">
      <selection activeCell="A15" sqref="A15:E19"/>
    </sheetView>
  </sheetViews>
  <sheetFormatPr defaultColWidth="9" defaultRowHeight="13.5"/>
  <cols>
    <col min="1" max="1" width="12.625" style="4"/>
    <col min="2" max="2" width="11.5" style="4"/>
    <col min="3" max="3" width="10.375" style="4"/>
    <col min="4" max="4" width="9" style="4"/>
    <col min="5" max="5" width="9.375" style="4"/>
    <col min="6" max="16362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82</v>
      </c>
    </row>
    <row r="2" s="4" customFormat="1" hidden="1" spans="1:9">
      <c r="A2" s="5">
        <v>21474519012</v>
      </c>
      <c r="B2" s="6">
        <v>44865</v>
      </c>
      <c r="C2" s="6">
        <v>44866</v>
      </c>
      <c r="D2" s="4">
        <v>0</v>
      </c>
      <c r="E2" s="4" t="e">
        <f>VLOOKUP(A2,HOP!A:L,12,0)</f>
        <v>#N/A</v>
      </c>
      <c r="F2" s="4" t="e">
        <f>VLOOKUP(A2,HOP!A:C,3,0)</f>
        <v>#N/A</v>
      </c>
      <c r="G2" s="4" t="e">
        <f>D2-E2</f>
        <v>#N/A</v>
      </c>
      <c r="H2" s="4" t="e">
        <f>$H$1&amp;F2</f>
        <v>#N/A</v>
      </c>
      <c r="I2" s="4" t="e">
        <f>VLOOKUP(A2,HOP!A:U,21,0)</f>
        <v>#N/A</v>
      </c>
    </row>
    <row r="3" s="4" customFormat="1" spans="1:9">
      <c r="A3" s="5">
        <v>21482045843</v>
      </c>
      <c r="B3" s="6">
        <v>44862</v>
      </c>
      <c r="C3" s="6">
        <v>44866</v>
      </c>
      <c r="D3" s="4">
        <v>2212</v>
      </c>
      <c r="E3" s="4" t="str">
        <f>VLOOKUP(A3,HOP!A:L,12,0)</f>
        <v>2212.00</v>
      </c>
      <c r="F3" s="4" t="str">
        <f>VLOOKUP(A3,HOP!A:C,3,0)</f>
        <v>2746594</v>
      </c>
      <c r="G3" s="4">
        <f t="shared" ref="G3:G10" si="0">D3-E3</f>
        <v>0</v>
      </c>
      <c r="H3" s="4" t="str">
        <f t="shared" ref="H3:H10" si="1">$H$1&amp;F3</f>
        <v>，2746594</v>
      </c>
      <c r="I3" s="4" t="str">
        <f>VLOOKUP(A3,HOP!A:U,21,0)</f>
        <v>直连</v>
      </c>
    </row>
    <row r="4" s="4" customFormat="1" spans="1:9">
      <c r="A4" s="5">
        <v>21592629513</v>
      </c>
      <c r="B4" s="6">
        <v>44865</v>
      </c>
      <c r="C4" s="6">
        <v>44866</v>
      </c>
      <c r="D4" s="4">
        <v>76</v>
      </c>
      <c r="E4" s="4" t="str">
        <f>VLOOKUP(A4,HOP!A:L,12,0)</f>
        <v>76.00</v>
      </c>
      <c r="F4" s="4" t="str">
        <f>VLOOKUP(A4,HOP!A:C,3,0)</f>
        <v>2761852</v>
      </c>
      <c r="G4" s="4">
        <f t="shared" si="0"/>
        <v>0</v>
      </c>
      <c r="H4" s="4" t="str">
        <f t="shared" si="1"/>
        <v>，2761852</v>
      </c>
      <c r="I4" s="4" t="str">
        <f>VLOOKUP(A4,HOP!A:U,21,0)</f>
        <v>直采</v>
      </c>
    </row>
    <row r="5" s="4" customFormat="1" spans="1:9">
      <c r="A5" s="5">
        <v>21601402811</v>
      </c>
      <c r="B5" s="6">
        <v>44862</v>
      </c>
      <c r="C5" s="6">
        <v>44866</v>
      </c>
      <c r="D5" s="4">
        <v>112</v>
      </c>
      <c r="E5" s="4" t="str">
        <f>VLOOKUP(A5,HOP!A:L,12,0)</f>
        <v>112.00</v>
      </c>
      <c r="F5" s="4" t="str">
        <f>VLOOKUP(A5,HOP!A:C,3,0)</f>
        <v>2763194</v>
      </c>
      <c r="G5" s="4">
        <f t="shared" si="0"/>
        <v>0</v>
      </c>
      <c r="H5" s="4" t="str">
        <f t="shared" si="1"/>
        <v>，2763194</v>
      </c>
      <c r="I5" s="4" t="str">
        <f>VLOOKUP(A5,HOP!A:U,21,0)</f>
        <v>直连</v>
      </c>
    </row>
    <row r="6" s="4" customFormat="1" spans="1:9">
      <c r="A6" s="5">
        <v>21605203013</v>
      </c>
      <c r="B6" s="6">
        <v>44865</v>
      </c>
      <c r="C6" s="6">
        <v>44866</v>
      </c>
      <c r="D6" s="4">
        <v>275</v>
      </c>
      <c r="E6" s="4" t="str">
        <f>VLOOKUP(A6,HOP!A:L,12,0)</f>
        <v>275.00</v>
      </c>
      <c r="F6" s="4" t="str">
        <f>VLOOKUP(A6,HOP!A:C,3,0)</f>
        <v>2763600</v>
      </c>
      <c r="G6" s="4">
        <f t="shared" si="0"/>
        <v>0</v>
      </c>
      <c r="H6" s="4" t="str">
        <f t="shared" si="1"/>
        <v>，2763600</v>
      </c>
      <c r="I6" s="4" t="str">
        <f>VLOOKUP(A6,HOP!A:U,21,0)</f>
        <v>直连</v>
      </c>
    </row>
    <row r="7" s="4" customFormat="1" spans="1:9">
      <c r="A7" s="5">
        <v>21611630057</v>
      </c>
      <c r="B7" s="6">
        <v>44864</v>
      </c>
      <c r="C7" s="6">
        <v>44866</v>
      </c>
      <c r="D7" s="4">
        <v>888</v>
      </c>
      <c r="E7" s="4" t="str">
        <f>VLOOKUP(A7,HOP!A:L,12,0)</f>
        <v>888.00</v>
      </c>
      <c r="F7" s="4" t="str">
        <f>VLOOKUP(A7,HOP!A:C,3,0)</f>
        <v>2764956</v>
      </c>
      <c r="G7" s="4">
        <f t="shared" si="0"/>
        <v>0</v>
      </c>
      <c r="H7" s="4" t="str">
        <f t="shared" si="1"/>
        <v>，2764956</v>
      </c>
      <c r="I7" s="4" t="str">
        <f>VLOOKUP(A7,HOP!A:U,21,0)</f>
        <v>直采</v>
      </c>
    </row>
    <row r="8" s="4" customFormat="1" spans="1:9">
      <c r="A8" s="5">
        <v>21624175009</v>
      </c>
      <c r="B8" s="6">
        <v>44865</v>
      </c>
      <c r="C8" s="6">
        <v>44866</v>
      </c>
      <c r="D8" s="4">
        <v>31</v>
      </c>
      <c r="E8" s="4" t="str">
        <f>VLOOKUP(A8,HOP!A:L,12,0)</f>
        <v>31.00</v>
      </c>
      <c r="F8" s="4" t="str">
        <f>VLOOKUP(A8,HOP!A:C,3,0)</f>
        <v>2767186</v>
      </c>
      <c r="G8" s="4">
        <f t="shared" si="0"/>
        <v>0</v>
      </c>
      <c r="H8" s="4" t="str">
        <f t="shared" si="1"/>
        <v>，2767186</v>
      </c>
      <c r="I8" s="4" t="str">
        <f>VLOOKUP(A8,HOP!A:U,21,0)</f>
        <v>直采</v>
      </c>
    </row>
    <row r="9" s="4" customFormat="1" spans="1:10">
      <c r="A9" s="5">
        <v>18336218131</v>
      </c>
      <c r="B9" s="6">
        <v>44758</v>
      </c>
      <c r="C9" s="6">
        <v>44759</v>
      </c>
      <c r="D9" s="4">
        <v>146</v>
      </c>
      <c r="E9" s="4" t="e">
        <f>VLOOKUP(A9,HOP!A:L,12,0)</f>
        <v>#N/A</v>
      </c>
      <c r="F9" s="4">
        <v>2615366</v>
      </c>
      <c r="G9" s="4" t="e">
        <f t="shared" si="0"/>
        <v>#N/A</v>
      </c>
      <c r="H9" s="4" t="str">
        <f t="shared" si="1"/>
        <v>，2615366</v>
      </c>
      <c r="I9" s="4" t="e">
        <f>VLOOKUP(A9,HOP!A:U,21,0)</f>
        <v>#N/A</v>
      </c>
      <c r="J9" s="4" t="s">
        <v>83</v>
      </c>
    </row>
    <row r="10" s="4" customFormat="1" spans="1:10">
      <c r="A10" s="5">
        <v>18577739648</v>
      </c>
      <c r="B10" s="6">
        <v>44775</v>
      </c>
      <c r="C10" s="6">
        <v>44777</v>
      </c>
      <c r="D10" s="4">
        <v>20</v>
      </c>
      <c r="E10" s="4" t="e">
        <f>VLOOKUP(A10,HOP!A:L,12,0)</f>
        <v>#N/A</v>
      </c>
      <c r="F10" s="4">
        <v>2639357</v>
      </c>
      <c r="G10" s="4" t="e">
        <f t="shared" si="0"/>
        <v>#N/A</v>
      </c>
      <c r="H10" s="4" t="str">
        <f t="shared" si="1"/>
        <v>，2639357</v>
      </c>
      <c r="I10" s="4" t="e">
        <f>VLOOKUP(A10,HOP!A:U,21,0)</f>
        <v>#N/A</v>
      </c>
      <c r="J10" s="4" t="s">
        <v>84</v>
      </c>
    </row>
    <row r="12" spans="4:4">
      <c r="D12" s="4">
        <f>SUM(D2:D11)</f>
        <v>3760</v>
      </c>
    </row>
    <row r="15" spans="1:5">
      <c r="A15" s="4" t="s">
        <v>85</v>
      </c>
      <c r="D15" s="4">
        <v>995</v>
      </c>
      <c r="E15" s="4">
        <v>7810.6</v>
      </c>
    </row>
    <row r="16" spans="1:5">
      <c r="A16" s="4" t="s">
        <v>86</v>
      </c>
      <c r="D16" s="4">
        <v>2745</v>
      </c>
      <c r="E16" s="4">
        <v>21547.84</v>
      </c>
    </row>
    <row r="17" spans="1:5">
      <c r="A17" s="4" t="s">
        <v>87</v>
      </c>
      <c r="D17" s="4">
        <v>20</v>
      </c>
      <c r="E17" s="4">
        <v>157</v>
      </c>
    </row>
    <row r="18" spans="1:5">
      <c r="A18" s="4" t="s">
        <v>88</v>
      </c>
      <c r="D18" s="4">
        <f>SUBTOTAL(9,D15:D17)</f>
        <v>3760</v>
      </c>
      <c r="E18" s="4">
        <f>SUBTOTAL(9,E15:E17)</f>
        <v>29515.44</v>
      </c>
    </row>
    <row r="19" spans="1:1">
      <c r="A19" s="4" t="s">
        <v>89</v>
      </c>
    </row>
  </sheetData>
  <autoFilter ref="A1:XFD12">
    <filterColumn colId="3">
      <filters blank="1">
        <filter val="20"/>
        <filter val="3760"/>
        <filter val="31"/>
        <filter val="112"/>
        <filter val="2212"/>
        <filter val="275"/>
        <filter val="76"/>
        <filter val="146"/>
        <filter val="888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7"/>
  <sheetViews>
    <sheetView workbookViewId="0">
      <selection activeCell="A2" sqref="A2:A1048576"/>
    </sheetView>
  </sheetViews>
  <sheetFormatPr defaultColWidth="8" defaultRowHeight="12.75" outlineLevelRow="6"/>
  <cols>
    <col min="1" max="1" width="11.125" style="1"/>
    <col min="2" max="16383" width="8" style="1"/>
  </cols>
  <sheetData>
    <row r="1" s="1" customFormat="1" spans="1:22">
      <c r="A1" s="2" t="s">
        <v>90</v>
      </c>
      <c r="B1" s="2" t="s">
        <v>91</v>
      </c>
      <c r="C1" s="2" t="s">
        <v>92</v>
      </c>
      <c r="D1" s="2" t="s">
        <v>93</v>
      </c>
      <c r="E1" s="2" t="s">
        <v>13</v>
      </c>
      <c r="F1" s="2" t="s">
        <v>5</v>
      </c>
      <c r="G1" s="2" t="s">
        <v>6</v>
      </c>
      <c r="H1" s="2" t="s">
        <v>94</v>
      </c>
      <c r="I1" s="2" t="s">
        <v>95</v>
      </c>
      <c r="J1" s="2" t="s">
        <v>96</v>
      </c>
      <c r="K1" s="2" t="s">
        <v>97</v>
      </c>
      <c r="L1" s="2" t="s">
        <v>98</v>
      </c>
      <c r="M1" s="2" t="s">
        <v>99</v>
      </c>
      <c r="N1" s="2" t="s">
        <v>100</v>
      </c>
      <c r="O1" s="2" t="s">
        <v>101</v>
      </c>
      <c r="P1" s="2" t="s">
        <v>102</v>
      </c>
      <c r="Q1" s="2" t="s">
        <v>103</v>
      </c>
      <c r="R1" s="2" t="s">
        <v>104</v>
      </c>
      <c r="S1" s="2" t="s">
        <v>105</v>
      </c>
      <c r="T1" s="2" t="s">
        <v>106</v>
      </c>
      <c r="U1" s="2" t="s">
        <v>107</v>
      </c>
      <c r="V1" s="2" t="s">
        <v>108</v>
      </c>
    </row>
    <row r="2" s="1" customFormat="1" spans="1:22">
      <c r="A2" s="3">
        <v>21624175009</v>
      </c>
      <c r="B2" s="1" t="s">
        <v>109</v>
      </c>
      <c r="C2" s="1" t="s">
        <v>110</v>
      </c>
      <c r="D2" s="1" t="s">
        <v>111</v>
      </c>
      <c r="E2" s="1" t="s">
        <v>112</v>
      </c>
      <c r="F2" s="1" t="s">
        <v>113</v>
      </c>
      <c r="G2" s="1" t="s">
        <v>114</v>
      </c>
      <c r="H2" s="1" t="s">
        <v>115</v>
      </c>
      <c r="I2" s="1" t="s">
        <v>116</v>
      </c>
      <c r="J2" s="1" t="s">
        <v>30</v>
      </c>
      <c r="K2" s="1" t="s">
        <v>117</v>
      </c>
      <c r="L2" s="1" t="s">
        <v>117</v>
      </c>
      <c r="M2" s="1" t="s">
        <v>118</v>
      </c>
      <c r="N2" s="1" t="s">
        <v>118</v>
      </c>
      <c r="O2" s="1" t="s">
        <v>119</v>
      </c>
      <c r="P2" s="1" t="s">
        <v>120</v>
      </c>
      <c r="Q2" s="1" t="s">
        <v>121</v>
      </c>
      <c r="R2" s="1" t="s">
        <v>122</v>
      </c>
      <c r="S2" s="1" t="s">
        <v>123</v>
      </c>
      <c r="T2" s="1" t="s">
        <v>124</v>
      </c>
      <c r="U2" s="1" t="s">
        <v>125</v>
      </c>
      <c r="V2" s="1" t="s">
        <v>126</v>
      </c>
    </row>
    <row r="3" s="1" customFormat="1" spans="1:22">
      <c r="A3" s="3">
        <v>21611630057</v>
      </c>
      <c r="B3" s="1" t="s">
        <v>127</v>
      </c>
      <c r="C3" s="1" t="s">
        <v>128</v>
      </c>
      <c r="D3" s="1" t="s">
        <v>129</v>
      </c>
      <c r="E3" s="1" t="s">
        <v>130</v>
      </c>
      <c r="F3" s="1" t="s">
        <v>109</v>
      </c>
      <c r="G3" s="1" t="s">
        <v>114</v>
      </c>
      <c r="H3" s="1" t="s">
        <v>115</v>
      </c>
      <c r="I3" s="1" t="s">
        <v>131</v>
      </c>
      <c r="J3" s="1" t="s">
        <v>30</v>
      </c>
      <c r="K3" s="1" t="s">
        <v>132</v>
      </c>
      <c r="L3" s="1" t="s">
        <v>132</v>
      </c>
      <c r="M3" s="1" t="s">
        <v>118</v>
      </c>
      <c r="N3" s="1" t="s">
        <v>118</v>
      </c>
      <c r="O3" s="1" t="s">
        <v>119</v>
      </c>
      <c r="P3" s="1" t="s">
        <v>120</v>
      </c>
      <c r="Q3" s="1" t="s">
        <v>121</v>
      </c>
      <c r="R3" s="1" t="s">
        <v>133</v>
      </c>
      <c r="S3" s="1" t="s">
        <v>123</v>
      </c>
      <c r="T3" s="1" t="s">
        <v>124</v>
      </c>
      <c r="U3" s="1" t="s">
        <v>125</v>
      </c>
      <c r="V3" s="1" t="s">
        <v>134</v>
      </c>
    </row>
    <row r="4" s="1" customFormat="1" spans="1:22">
      <c r="A4" s="3">
        <v>21605203013</v>
      </c>
      <c r="B4" s="1" t="s">
        <v>135</v>
      </c>
      <c r="C4" s="1" t="s">
        <v>136</v>
      </c>
      <c r="D4" s="1" t="s">
        <v>137</v>
      </c>
      <c r="E4" s="1" t="s">
        <v>138</v>
      </c>
      <c r="F4" s="1" t="s">
        <v>113</v>
      </c>
      <c r="G4" s="1" t="s">
        <v>114</v>
      </c>
      <c r="H4" s="1" t="s">
        <v>115</v>
      </c>
      <c r="I4" s="1" t="s">
        <v>139</v>
      </c>
      <c r="J4" s="1" t="s">
        <v>30</v>
      </c>
      <c r="K4" s="1" t="s">
        <v>140</v>
      </c>
      <c r="L4" s="1" t="s">
        <v>140</v>
      </c>
      <c r="M4" s="1" t="s">
        <v>118</v>
      </c>
      <c r="N4" s="1" t="s">
        <v>118</v>
      </c>
      <c r="O4" s="1" t="s">
        <v>119</v>
      </c>
      <c r="P4" s="1" t="s">
        <v>120</v>
      </c>
      <c r="Q4" s="1" t="s">
        <v>121</v>
      </c>
      <c r="R4" s="1" t="s">
        <v>141</v>
      </c>
      <c r="S4" s="1" t="s">
        <v>123</v>
      </c>
      <c r="T4" s="1" t="s">
        <v>124</v>
      </c>
      <c r="U4" s="1" t="s">
        <v>142</v>
      </c>
      <c r="V4" s="1" t="s">
        <v>143</v>
      </c>
    </row>
    <row r="5" s="1" customFormat="1" spans="1:22">
      <c r="A5" s="3">
        <v>21601402811</v>
      </c>
      <c r="B5" s="1" t="s">
        <v>135</v>
      </c>
      <c r="C5" s="1" t="s">
        <v>144</v>
      </c>
      <c r="D5" s="1" t="s">
        <v>145</v>
      </c>
      <c r="E5" s="1" t="s">
        <v>146</v>
      </c>
      <c r="F5" s="1" t="s">
        <v>135</v>
      </c>
      <c r="G5" s="1" t="s">
        <v>114</v>
      </c>
      <c r="H5" s="1" t="s">
        <v>115</v>
      </c>
      <c r="I5" s="1" t="s">
        <v>147</v>
      </c>
      <c r="J5" s="1" t="s">
        <v>30</v>
      </c>
      <c r="K5" s="1" t="s">
        <v>148</v>
      </c>
      <c r="L5" s="1" t="s">
        <v>148</v>
      </c>
      <c r="M5" s="1" t="s">
        <v>118</v>
      </c>
      <c r="N5" s="1" t="s">
        <v>118</v>
      </c>
      <c r="O5" s="1" t="s">
        <v>119</v>
      </c>
      <c r="P5" s="1" t="s">
        <v>120</v>
      </c>
      <c r="Q5" s="1" t="s">
        <v>121</v>
      </c>
      <c r="R5" s="1" t="s">
        <v>149</v>
      </c>
      <c r="S5" s="1" t="s">
        <v>123</v>
      </c>
      <c r="T5" s="1" t="s">
        <v>124</v>
      </c>
      <c r="U5" s="1" t="s">
        <v>142</v>
      </c>
      <c r="V5" s="1" t="s">
        <v>150</v>
      </c>
    </row>
    <row r="6" s="1" customFormat="1" spans="1:22">
      <c r="A6" s="3">
        <v>21592629513</v>
      </c>
      <c r="B6" s="1" t="s">
        <v>151</v>
      </c>
      <c r="C6" s="1" t="s">
        <v>152</v>
      </c>
      <c r="D6" s="1" t="s">
        <v>153</v>
      </c>
      <c r="E6" s="1" t="s">
        <v>154</v>
      </c>
      <c r="F6" s="1" t="s">
        <v>113</v>
      </c>
      <c r="G6" s="1" t="s">
        <v>114</v>
      </c>
      <c r="H6" s="1" t="s">
        <v>115</v>
      </c>
      <c r="I6" s="1" t="s">
        <v>155</v>
      </c>
      <c r="J6" s="1" t="s">
        <v>30</v>
      </c>
      <c r="K6" s="1" t="s">
        <v>156</v>
      </c>
      <c r="L6" s="1" t="s">
        <v>156</v>
      </c>
      <c r="M6" s="1" t="s">
        <v>118</v>
      </c>
      <c r="N6" s="1" t="s">
        <v>118</v>
      </c>
      <c r="O6" s="1" t="s">
        <v>119</v>
      </c>
      <c r="P6" s="1" t="s">
        <v>120</v>
      </c>
      <c r="Q6" s="1" t="s">
        <v>121</v>
      </c>
      <c r="R6" s="1" t="s">
        <v>157</v>
      </c>
      <c r="S6" s="1" t="s">
        <v>123</v>
      </c>
      <c r="T6" s="1" t="s">
        <v>124</v>
      </c>
      <c r="U6" s="1" t="s">
        <v>125</v>
      </c>
      <c r="V6" s="1" t="s">
        <v>158</v>
      </c>
    </row>
    <row r="7" s="1" customFormat="1" spans="1:22">
      <c r="A7" s="3">
        <v>21482045843</v>
      </c>
      <c r="B7" s="1" t="s">
        <v>159</v>
      </c>
      <c r="C7" s="1" t="s">
        <v>160</v>
      </c>
      <c r="D7" s="1" t="s">
        <v>161</v>
      </c>
      <c r="E7" s="1" t="s">
        <v>162</v>
      </c>
      <c r="F7" s="1" t="s">
        <v>135</v>
      </c>
      <c r="G7" s="1" t="s">
        <v>114</v>
      </c>
      <c r="H7" s="1" t="s">
        <v>115</v>
      </c>
      <c r="I7" s="1" t="s">
        <v>163</v>
      </c>
      <c r="J7" s="1" t="s">
        <v>30</v>
      </c>
      <c r="K7" s="1" t="s">
        <v>164</v>
      </c>
      <c r="L7" s="1" t="s">
        <v>164</v>
      </c>
      <c r="M7" s="1" t="s">
        <v>118</v>
      </c>
      <c r="N7" s="1" t="s">
        <v>118</v>
      </c>
      <c r="O7" s="1" t="s">
        <v>119</v>
      </c>
      <c r="P7" s="1" t="s">
        <v>120</v>
      </c>
      <c r="Q7" s="1" t="s">
        <v>121</v>
      </c>
      <c r="R7" s="1" t="s">
        <v>165</v>
      </c>
      <c r="S7" s="1" t="s">
        <v>123</v>
      </c>
      <c r="T7" s="1" t="s">
        <v>124</v>
      </c>
      <c r="U7" s="1" t="s">
        <v>142</v>
      </c>
      <c r="V7" s="1" t="s">
        <v>166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2022-11-04T02:03:35Z</dcterms:created>
  <dcterms:modified xsi:type="dcterms:W3CDTF">2022-11-04T02:53:26Z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8781EC3303A8442FB0A5481A0B49981C</vt:lpwstr>
  </property>
  <property fmtid="{D5CDD505-2E9C-101B-9397-08002B2CF9AE}" pid="3" name="KSOProductBuildVer">
    <vt:lpwstr>2052-11.1.0.12598</vt:lpwstr>
  </property>
</Properties>
</file>