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3" r:id="rId2"/>
    <sheet name="HOP" sheetId="4" r:id="rId3"/>
  </sheets>
  <definedNames>
    <definedName name="_xlnm._FilterDatabase" localSheetId="1" hidden="1">对账!$1:$15</definedName>
  </definedNames>
  <calcPr calcId="144525"/>
</workbook>
</file>

<file path=xl/sharedStrings.xml><?xml version="1.0" encoding="utf-8"?>
<sst xmlns="http://schemas.openxmlformats.org/spreadsheetml/2006/main" count="232" uniqueCount="141">
  <si>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</si>
  <si>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</si>
  <si>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</si>
  <si>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</si>
  <si>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</si>
  <si>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</si>
  <si>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</si>
  <si>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</si>
  <si>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</si>
  <si>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</si>
  <si>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</si>
  <si>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</si>
  <si>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</si>
  <si>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</si>
  <si>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</si>
  <si>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</si>
  <si>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</si>
  <si>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</si>
  <si>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</si>
  <si>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</si>
  <si>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</si>
  <si>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</si>
  <si>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</si>
  <si>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</si>
  <si>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</si>
  <si>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11222683100	</t>
  </si>
  <si>
    <t>Ctrip</t>
  </si>
  <si>
    <t>调整</t>
  </si>
  <si>
    <t>[null](0)</t>
  </si>
  <si>
    <t>USD</t>
  </si>
  <si>
    <t>CA6352221105USD-T</t>
  </si>
  <si>
    <t>未提现</t>
  </si>
  <si>
    <t>携程开票</t>
  </si>
  <si>
    <t xml:space="preserve">	</t>
  </si>
  <si>
    <t xml:space="preserve">21032797510	</t>
  </si>
  <si>
    <t>正常</t>
  </si>
  <si>
    <t>[拉斯维加斯]铁路通道娱乐场酒店(Railroad Pass Hotel and Casino)(39935300)</t>
  </si>
  <si>
    <t>豪华客房&lt;2人入住&gt;&lt;不退款&gt;</t>
  </si>
  <si>
    <t>bassett/vicki ann</t>
  </si>
  <si>
    <t>CA6352221107USD-W</t>
  </si>
  <si>
    <t xml:space="preserve">2695192	</t>
  </si>
  <si>
    <t xml:space="preserve">651163630	</t>
  </si>
  <si>
    <t xml:space="preserve">21372903402	</t>
  </si>
  <si>
    <t>[芽庄]芽庄阿米亚娜度假村(Amiana Resort Nha Trang)(23861515)</t>
  </si>
  <si>
    <t>园景豪华特大床儿童主题房(至少连住2晚及以上)&lt;早餐&gt;</t>
  </si>
  <si>
    <t>Cho/Yearam</t>
  </si>
  <si>
    <t xml:space="preserve">2732237	</t>
  </si>
  <si>
    <t xml:space="preserve">RZ-2025395652	</t>
  </si>
  <si>
    <t xml:space="preserve">21470319902	</t>
  </si>
  <si>
    <t>[拉普拉普]宿雾迈瑞柏高碧海度假村(Bluewater Maribago Beach Resort Cebu)(8076309)</t>
  </si>
  <si>
    <t>Amuma水疗套房(至少连住2晚及以上)&lt;早餐&gt;</t>
  </si>
  <si>
    <t>WACH/EVA</t>
  </si>
  <si>
    <t xml:space="preserve">2743733	</t>
  </si>
  <si>
    <t xml:space="preserve">110510	</t>
  </si>
  <si>
    <t xml:space="preserve">21556311077	</t>
  </si>
  <si>
    <t>[帕拉尼亚克]马尼拉新濠天地凯悦酒店(Hyatt Regency Manila City of Dreams)(12298174)</t>
  </si>
  <si>
    <t>凯悦特大床房(至少连住2晚及以上)</t>
  </si>
  <si>
    <t>VALENZUELA/VICTOR</t>
  </si>
  <si>
    <t xml:space="preserve">2755477	</t>
  </si>
  <si>
    <t xml:space="preserve">25602173	</t>
  </si>
  <si>
    <t xml:space="preserve">21568014602	</t>
  </si>
  <si>
    <t>Sung/Yunmi</t>
  </si>
  <si>
    <t xml:space="preserve">2757362	</t>
  </si>
  <si>
    <t xml:space="preserve">110834	</t>
  </si>
  <si>
    <t>，</t>
  </si>
  <si>
    <t>A221107110833481</t>
  </si>
  <si>
    <t>A221107110633481</t>
  </si>
  <si>
    <t>A221107110954481</t>
  </si>
  <si>
    <t>USD / THB 当前参考汇率: 37.362</t>
  </si>
  <si>
    <t>总计： 1068.99 USD/
39939.6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</si>
  <si>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</si>
  <si>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</si>
  <si>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</si>
  <si>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</si>
  <si>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</si>
  <si>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</si>
  <si>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</si>
  <si>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</si>
  <si>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</si>
  <si>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</si>
  <si>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</si>
  <si>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</si>
  <si>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</si>
  <si>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</si>
  <si>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</si>
  <si>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</si>
  <si>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</si>
  <si>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</si>
  <si>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</si>
  <si>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2022-10-24</t>
  </si>
  <si>
    <t>2757362</t>
  </si>
  <si>
    <t>宿务迈瑞柏高碧海度假村</t>
  </si>
  <si>
    <t>Sung Yunmi</t>
  </si>
  <si>
    <t>2022-10-30</t>
  </si>
  <si>
    <t>2022-11-01</t>
  </si>
  <si>
    <t>退房日周结</t>
  </si>
  <si>
    <t>1275.47</t>
  </si>
  <si>
    <t>176.00</t>
  </si>
  <si>
    <t>0</t>
  </si>
  <si>
    <t>0.00</t>
  </si>
  <si>
    <t>携程国际直连(CIT)</t>
  </si>
  <si>
    <t>01.011176</t>
  </si>
  <si>
    <t>2022-10-26 23:00:38</t>
  </si>
  <si>
    <t>否</t>
  </si>
  <si>
    <t>汇智国际旅游发展有限公司</t>
  </si>
  <si>
    <t>直采</t>
  </si>
  <si>
    <t>菲律宾</t>
  </si>
  <si>
    <t>2022-10-23</t>
  </si>
  <si>
    <t>2755477</t>
  </si>
  <si>
    <t>马尼拉梦之城凯悦酒店</t>
  </si>
  <si>
    <t>VALENZUELA VICTOR</t>
  </si>
  <si>
    <t>2022-10-28</t>
  </si>
  <si>
    <t>2022-10-31</t>
  </si>
  <si>
    <t>3630.75</t>
  </si>
  <si>
    <t>501.00</t>
  </si>
  <si>
    <t>2022-10-23 12:50:00</t>
  </si>
  <si>
    <t>2022-10-17</t>
  </si>
  <si>
    <t>2743733</t>
  </si>
  <si>
    <t>WACH EVA</t>
  </si>
  <si>
    <t>2022-10-27</t>
  </si>
  <si>
    <t>3172.58</t>
  </si>
  <si>
    <t>440.00</t>
  </si>
  <si>
    <t>2022-10-17 09:56:01</t>
  </si>
  <si>
    <t>2022-10-09</t>
  </si>
  <si>
    <t>2732237</t>
  </si>
  <si>
    <t>芽庄阿米亚娜度假村</t>
  </si>
  <si>
    <t>Cho Yearam</t>
  </si>
  <si>
    <t>2022-10-29</t>
  </si>
  <si>
    <t>1681.90</t>
  </si>
  <si>
    <t>236.00</t>
  </si>
  <si>
    <t>2022-10-09 20:19:35</t>
  </si>
  <si>
    <t>直连</t>
  </si>
  <si>
    <t>越南</t>
  </si>
  <si>
    <t>2022-09-17</t>
  </si>
  <si>
    <t>2695192</t>
  </si>
  <si>
    <t>铁路通道娱乐场酒店</t>
  </si>
  <si>
    <t>bassett vicki ann</t>
  </si>
  <si>
    <t>553.74</t>
  </si>
  <si>
    <t>79.00</t>
  </si>
  <si>
    <t>2022-09-17 01:18:54</t>
  </si>
  <si>
    <t>美国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</si>
</sst>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15</xdr:col>
      <xdr:colOff>28575</xdr:colOff>
      <xdr:row>48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57550"/>
          <a:ext cx="11077575" cy="5019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19</xdr:row>
      <xdr:rowOff>0</xdr:rowOff>
    </xdr:from>
    <xdr:to>
      <xdr:col>29</xdr:col>
      <xdr:colOff>266700</xdr:colOff>
      <xdr:row>47</xdr:row>
      <xdr:rowOff>95250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34800" y="3257550"/>
          <a:ext cx="9182100" cy="4895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12</xdr:col>
      <xdr:colOff>209550</xdr:colOff>
      <xdr:row>86</xdr:row>
      <xdr:rowOff>19050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9258300"/>
          <a:ext cx="9201150" cy="5505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54</xdr:row>
      <xdr:rowOff>0</xdr:rowOff>
    </xdr:from>
    <xdr:to>
      <xdr:col>27</xdr:col>
      <xdr:colOff>342900</xdr:colOff>
      <xdr:row>90</xdr:row>
      <xdr:rowOff>152400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363200" y="9258300"/>
          <a:ext cx="9258300" cy="6324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workbookViewId="0">
      <selection activeCell="C11" sqref="C11"/>
    </sheetView>
  </sheetViews>
  <sheetFormatPr defaultColWidth="9" defaultRowHeight="13.5" outlineLevelRow="6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/>
      <c r="F2" s="5">
        <v>44869</v>
      </c>
      <c r="G2" s="5">
        <v>44869</v>
      </c>
      <c r="H2" s="4">
        <v>0</v>
      </c>
      <c r="I2" s="4">
        <v>0</v>
      </c>
      <c r="J2" s="4">
        <v>0</v>
      </c>
      <c r="K2" s="4" t="s">
        <v>29</v>
      </c>
      <c r="L2" s="4">
        <v>-363.01</v>
      </c>
      <c r="M2" s="4">
        <v>-363.01</v>
      </c>
      <c r="N2" s="4"/>
      <c r="O2" s="4" t="s">
        <v>30</v>
      </c>
      <c r="P2" s="4" t="s">
        <v>31</v>
      </c>
      <c r="Q2" s="4">
        <v>0</v>
      </c>
      <c r="R2" s="7">
        <v>44869</v>
      </c>
      <c r="S2" s="5">
        <v>44870</v>
      </c>
      <c r="T2" s="4" t="s">
        <v>32</v>
      </c>
      <c r="U2" s="4">
        <v>-363.01</v>
      </c>
      <c r="V2" s="4">
        <v>0</v>
      </c>
      <c r="W2" s="4">
        <v>0</v>
      </c>
      <c r="X2" s="4" t="s">
        <v>33</v>
      </c>
      <c r="Y2" s="4" t="s">
        <v>33</v>
      </c>
    </row>
    <row r="3" s="4" customFormat="1" spans="1:25">
      <c r="A3" s="4" t="s">
        <v>34</v>
      </c>
      <c r="B3" s="4" t="s">
        <v>26</v>
      </c>
      <c r="C3" s="4" t="s">
        <v>35</v>
      </c>
      <c r="D3" s="4" t="s">
        <v>36</v>
      </c>
      <c r="E3" s="4" t="s">
        <v>37</v>
      </c>
      <c r="F3" s="5">
        <v>44864</v>
      </c>
      <c r="G3" s="5">
        <v>44865</v>
      </c>
      <c r="H3" s="4">
        <v>1</v>
      </c>
      <c r="I3" s="4">
        <v>1</v>
      </c>
      <c r="J3" s="4">
        <v>1</v>
      </c>
      <c r="K3" s="4" t="s">
        <v>29</v>
      </c>
      <c r="L3" s="4">
        <v>79</v>
      </c>
      <c r="M3" s="4">
        <v>79</v>
      </c>
      <c r="N3" s="4" t="s">
        <v>38</v>
      </c>
      <c r="O3" s="4" t="s">
        <v>39</v>
      </c>
      <c r="P3" s="4" t="s">
        <v>31</v>
      </c>
      <c r="Q3" s="4">
        <v>0</v>
      </c>
      <c r="R3" s="7">
        <v>44821</v>
      </c>
      <c r="S3" s="5">
        <v>44872</v>
      </c>
      <c r="T3" s="4" t="s">
        <v>32</v>
      </c>
      <c r="U3" s="4">
        <v>79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35</v>
      </c>
      <c r="D4" s="4" t="s">
        <v>43</v>
      </c>
      <c r="E4" s="4" t="s">
        <v>44</v>
      </c>
      <c r="F4" s="5">
        <v>44863</v>
      </c>
      <c r="G4" s="5">
        <v>44865</v>
      </c>
      <c r="H4" s="4">
        <v>1</v>
      </c>
      <c r="I4" s="4">
        <v>2</v>
      </c>
      <c r="J4" s="4">
        <v>2</v>
      </c>
      <c r="K4" s="4" t="s">
        <v>29</v>
      </c>
      <c r="L4" s="4">
        <v>236</v>
      </c>
      <c r="M4" s="4">
        <v>236</v>
      </c>
      <c r="N4" s="4" t="s">
        <v>45</v>
      </c>
      <c r="O4" s="4" t="s">
        <v>39</v>
      </c>
      <c r="P4" s="4" t="s">
        <v>31</v>
      </c>
      <c r="Q4" s="4">
        <v>0</v>
      </c>
      <c r="R4" s="7">
        <v>44843</v>
      </c>
      <c r="S4" s="5">
        <v>44872</v>
      </c>
      <c r="T4" s="4" t="s">
        <v>32</v>
      </c>
      <c r="U4" s="4">
        <v>236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35</v>
      </c>
      <c r="D5" s="4" t="s">
        <v>49</v>
      </c>
      <c r="E5" s="4" t="s">
        <v>50</v>
      </c>
      <c r="F5" s="5">
        <v>44861</v>
      </c>
      <c r="G5" s="5">
        <v>44866</v>
      </c>
      <c r="H5" s="4">
        <v>1</v>
      </c>
      <c r="I5" s="4">
        <v>5</v>
      </c>
      <c r="J5" s="4">
        <v>5</v>
      </c>
      <c r="K5" s="4" t="s">
        <v>29</v>
      </c>
      <c r="L5" s="4">
        <v>440</v>
      </c>
      <c r="M5" s="4">
        <v>440</v>
      </c>
      <c r="N5" s="4" t="s">
        <v>51</v>
      </c>
      <c r="O5" s="4" t="s">
        <v>39</v>
      </c>
      <c r="P5" s="4" t="s">
        <v>31</v>
      </c>
      <c r="Q5" s="4">
        <v>0</v>
      </c>
      <c r="R5" s="7">
        <v>44851</v>
      </c>
      <c r="S5" s="5">
        <v>44872</v>
      </c>
      <c r="T5" s="4" t="s">
        <v>32</v>
      </c>
      <c r="U5" s="4">
        <v>440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35</v>
      </c>
      <c r="D6" s="4" t="s">
        <v>55</v>
      </c>
      <c r="E6" s="4" t="s">
        <v>56</v>
      </c>
      <c r="F6" s="5">
        <v>44862</v>
      </c>
      <c r="G6" s="5">
        <v>44865</v>
      </c>
      <c r="H6" s="4">
        <v>1</v>
      </c>
      <c r="I6" s="4">
        <v>3</v>
      </c>
      <c r="J6" s="4">
        <v>3</v>
      </c>
      <c r="K6" s="4" t="s">
        <v>29</v>
      </c>
      <c r="L6" s="4">
        <v>501</v>
      </c>
      <c r="M6" s="4">
        <v>501</v>
      </c>
      <c r="N6" s="4" t="s">
        <v>57</v>
      </c>
      <c r="O6" s="4" t="s">
        <v>39</v>
      </c>
      <c r="P6" s="4" t="s">
        <v>31</v>
      </c>
      <c r="Q6" s="4">
        <v>0</v>
      </c>
      <c r="R6" s="7">
        <v>44857</v>
      </c>
      <c r="S6" s="5">
        <v>44872</v>
      </c>
      <c r="T6" s="4" t="s">
        <v>32</v>
      </c>
      <c r="U6" s="4">
        <v>501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35</v>
      </c>
      <c r="D7" s="4" t="s">
        <v>49</v>
      </c>
      <c r="E7" s="4" t="s">
        <v>50</v>
      </c>
      <c r="F7" s="5">
        <v>44864</v>
      </c>
      <c r="G7" s="5">
        <v>44866</v>
      </c>
      <c r="H7" s="4">
        <v>1</v>
      </c>
      <c r="I7" s="4">
        <v>2</v>
      </c>
      <c r="J7" s="4">
        <v>2</v>
      </c>
      <c r="K7" s="4" t="s">
        <v>29</v>
      </c>
      <c r="L7" s="4">
        <v>176</v>
      </c>
      <c r="M7" s="4">
        <v>176</v>
      </c>
      <c r="N7" s="4" t="s">
        <v>61</v>
      </c>
      <c r="O7" s="4" t="s">
        <v>39</v>
      </c>
      <c r="P7" s="4" t="s">
        <v>31</v>
      </c>
      <c r="Q7" s="4">
        <v>0</v>
      </c>
      <c r="R7" s="7">
        <v>44858</v>
      </c>
      <c r="S7" s="5">
        <v>44872</v>
      </c>
      <c r="T7" s="4" t="s">
        <v>32</v>
      </c>
      <c r="U7" s="4">
        <v>176</v>
      </c>
      <c r="V7" s="4">
        <v>0</v>
      </c>
      <c r="W7" s="4">
        <v>0</v>
      </c>
      <c r="X7" s="4" t="s">
        <v>62</v>
      </c>
      <c r="Y7" s="4" t="s">
        <v>63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A11" sqref="A11:E15"/>
    </sheetView>
  </sheetViews>
  <sheetFormatPr defaultColWidth="9" defaultRowHeight="13.5"/>
  <cols>
    <col min="1" max="1" width="12.625" style="4"/>
    <col min="2" max="3" width="11.5" style="4"/>
    <col min="4" max="4" width="9" style="4"/>
    <col min="5" max="5" width="10.375" style="4"/>
    <col min="6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64</v>
      </c>
    </row>
    <row r="2" s="4" customFormat="1" spans="1:9">
      <c r="A2" s="4">
        <v>11222683100</v>
      </c>
      <c r="B2" s="5">
        <v>44869</v>
      </c>
      <c r="C2" s="5">
        <v>44869</v>
      </c>
      <c r="D2" s="4">
        <v>-363.01</v>
      </c>
      <c r="E2" s="4" t="e">
        <f>VLOOKUP(A2,HOP!A:L,12,0)</f>
        <v>#N/A</v>
      </c>
      <c r="F2" s="4">
        <v>1647499</v>
      </c>
      <c r="G2" s="4" t="e">
        <f>D2-E2</f>
        <v>#N/A</v>
      </c>
      <c r="H2" s="4" t="str">
        <f>$H$1&amp;F2</f>
        <v>，1647499</v>
      </c>
      <c r="I2" s="4" t="e">
        <f>VLOOKUP(A2,HOP!A:U,21,0)</f>
        <v>#N/A</v>
      </c>
    </row>
    <row r="3" s="4" customFormat="1" spans="1:9">
      <c r="A3" s="6">
        <v>21032797510</v>
      </c>
      <c r="B3" s="5">
        <v>44864</v>
      </c>
      <c r="C3" s="5">
        <v>44865</v>
      </c>
      <c r="D3" s="4">
        <v>79</v>
      </c>
      <c r="E3" s="4" t="str">
        <f>VLOOKUP(A3,HOP!A:L,12,0)</f>
        <v>79.00</v>
      </c>
      <c r="F3" s="4" t="str">
        <f>VLOOKUP(A3,HOP!A:C,3,0)</f>
        <v>2695192</v>
      </c>
      <c r="G3" s="4">
        <f>D3-E3</f>
        <v>0</v>
      </c>
      <c r="H3" s="4" t="str">
        <f>$H$1&amp;F3</f>
        <v>，2695192</v>
      </c>
      <c r="I3" s="4" t="str">
        <f>VLOOKUP(A3,HOP!A:U,21,0)</f>
        <v>直连</v>
      </c>
    </row>
    <row r="4" s="4" customFormat="1" spans="1:9">
      <c r="A4" s="6">
        <v>21372903402</v>
      </c>
      <c r="B4" s="5">
        <v>44863</v>
      </c>
      <c r="C4" s="5">
        <v>44865</v>
      </c>
      <c r="D4" s="4">
        <v>236</v>
      </c>
      <c r="E4" s="4" t="str">
        <f>VLOOKUP(A4,HOP!A:L,12,0)</f>
        <v>236.00</v>
      </c>
      <c r="F4" s="4" t="str">
        <f>VLOOKUP(A4,HOP!A:C,3,0)</f>
        <v>2732237</v>
      </c>
      <c r="G4" s="4">
        <f>D4-E4</f>
        <v>0</v>
      </c>
      <c r="H4" s="4" t="str">
        <f>$H$1&amp;F4</f>
        <v>，2732237</v>
      </c>
      <c r="I4" s="4" t="str">
        <f>VLOOKUP(A4,HOP!A:U,21,0)</f>
        <v>直连</v>
      </c>
    </row>
    <row r="5" s="4" customFormat="1" spans="1:9">
      <c r="A5" s="6">
        <v>21470319902</v>
      </c>
      <c r="B5" s="5">
        <v>44861</v>
      </c>
      <c r="C5" s="5">
        <v>44866</v>
      </c>
      <c r="D5" s="4">
        <v>440</v>
      </c>
      <c r="E5" s="4" t="str">
        <f>VLOOKUP(A5,HOP!A:L,12,0)</f>
        <v>440.00</v>
      </c>
      <c r="F5" s="4" t="str">
        <f>VLOOKUP(A5,HOP!A:C,3,0)</f>
        <v>2743733</v>
      </c>
      <c r="G5" s="4">
        <f>D5-E5</f>
        <v>0</v>
      </c>
      <c r="H5" s="4" t="str">
        <f>$H$1&amp;F5</f>
        <v>，2743733</v>
      </c>
      <c r="I5" s="4" t="str">
        <f>VLOOKUP(A5,HOP!A:U,21,0)</f>
        <v>直采</v>
      </c>
    </row>
    <row r="6" s="4" customFormat="1" spans="1:9">
      <c r="A6" s="6">
        <v>21556311077</v>
      </c>
      <c r="B6" s="5">
        <v>44862</v>
      </c>
      <c r="C6" s="5">
        <v>44865</v>
      </c>
      <c r="D6" s="4">
        <v>501</v>
      </c>
      <c r="E6" s="4" t="str">
        <f>VLOOKUP(A6,HOP!A:L,12,0)</f>
        <v>501.00</v>
      </c>
      <c r="F6" s="4" t="str">
        <f>VLOOKUP(A6,HOP!A:C,3,0)</f>
        <v>2755477</v>
      </c>
      <c r="G6" s="4">
        <f>D6-E6</f>
        <v>0</v>
      </c>
      <c r="H6" s="4" t="str">
        <f>$H$1&amp;F6</f>
        <v>，2755477</v>
      </c>
      <c r="I6" s="4" t="str">
        <f>VLOOKUP(A6,HOP!A:U,21,0)</f>
        <v>直采</v>
      </c>
    </row>
    <row r="7" s="4" customFormat="1" spans="1:9">
      <c r="A7" s="6">
        <v>21568014602</v>
      </c>
      <c r="B7" s="5">
        <v>44864</v>
      </c>
      <c r="C7" s="5">
        <v>44866</v>
      </c>
      <c r="D7" s="4">
        <v>176</v>
      </c>
      <c r="E7" s="4" t="str">
        <f>VLOOKUP(A7,HOP!A:L,12,0)</f>
        <v>176.00</v>
      </c>
      <c r="F7" s="4" t="str">
        <f>VLOOKUP(A7,HOP!A:C,3,0)</f>
        <v>2757362</v>
      </c>
      <c r="G7" s="4">
        <f>D7-E7</f>
        <v>0</v>
      </c>
      <c r="H7" s="4" t="str">
        <f>$H$1&amp;F7</f>
        <v>，2757362</v>
      </c>
      <c r="I7" s="4" t="str">
        <f>VLOOKUP(A7,HOP!A:U,21,0)</f>
        <v>直采</v>
      </c>
    </row>
    <row r="9" spans="4:4">
      <c r="D9" s="4">
        <f>SUM(D2:D8)</f>
        <v>1068.99</v>
      </c>
    </row>
    <row r="11" spans="1:5">
      <c r="A11" s="4" t="s">
        <v>65</v>
      </c>
      <c r="D11" s="4">
        <v>1117</v>
      </c>
      <c r="E11" s="4">
        <v>41733.35</v>
      </c>
    </row>
    <row r="12" spans="1:5">
      <c r="A12" s="4" t="s">
        <v>66</v>
      </c>
      <c r="D12" s="4">
        <v>315</v>
      </c>
      <c r="E12" s="4">
        <v>11769.03</v>
      </c>
    </row>
    <row r="13" spans="1:5">
      <c r="A13" s="4" t="s">
        <v>67</v>
      </c>
      <c r="D13" s="4">
        <v>-363.01</v>
      </c>
      <c r="E13" s="4">
        <v>-13562.78</v>
      </c>
    </row>
    <row r="14" spans="1:5">
      <c r="A14" s="4" t="s">
        <v>68</v>
      </c>
      <c r="D14" s="4">
        <f>SUM(D11:D13)</f>
        <v>1068.99</v>
      </c>
      <c r="E14" s="4">
        <f>SUM(E11:E13)</f>
        <v>39939.6</v>
      </c>
    </row>
    <row r="15" spans="1:1">
      <c r="A15" s="4" t="s">
        <v>69</v>
      </c>
    </row>
  </sheetData>
  <autoFilter ref="A1:XFD15">
    <extLst/>
  </autoFilter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workbookViewId="0">
      <selection activeCell="A2" sqref="A2:A1048576"/>
    </sheetView>
  </sheetViews>
  <sheetFormatPr defaultColWidth="8" defaultRowHeight="12.75" outlineLevelRow="5"/>
  <cols>
    <col min="1" max="1" width="11.125" style="1"/>
    <col min="2" max="16383" width="8" style="1"/>
  </cols>
  <sheetData>
    <row r="1" s="1" customFormat="1" spans="1:22">
      <c r="A1" s="2" t="s">
        <v>70</v>
      </c>
      <c r="B1" s="2" t="s">
        <v>71</v>
      </c>
      <c r="C1" s="2" t="s">
        <v>72</v>
      </c>
      <c r="D1" s="2" t="s">
        <v>73</v>
      </c>
      <c r="E1" s="2" t="s">
        <v>13</v>
      </c>
      <c r="F1" s="2" t="s">
        <v>5</v>
      </c>
      <c r="G1" s="2" t="s">
        <v>6</v>
      </c>
      <c r="H1" s="2" t="s">
        <v>74</v>
      </c>
      <c r="I1" s="2" t="s">
        <v>75</v>
      </c>
      <c r="J1" s="2" t="s">
        <v>76</v>
      </c>
      <c r="K1" s="2" t="s">
        <v>77</v>
      </c>
      <c r="L1" s="2" t="s">
        <v>78</v>
      </c>
      <c r="M1" s="2" t="s">
        <v>79</v>
      </c>
      <c r="N1" s="2" t="s">
        <v>80</v>
      </c>
      <c r="O1" s="2" t="s">
        <v>81</v>
      </c>
      <c r="P1" s="2" t="s">
        <v>82</v>
      </c>
      <c r="Q1" s="2" t="s">
        <v>83</v>
      </c>
      <c r="R1" s="2" t="s">
        <v>84</v>
      </c>
      <c r="S1" s="2" t="s">
        <v>85</v>
      </c>
      <c r="T1" s="2" t="s">
        <v>86</v>
      </c>
      <c r="U1" s="2" t="s">
        <v>87</v>
      </c>
      <c r="V1" s="2" t="s">
        <v>88</v>
      </c>
    </row>
    <row r="2" s="1" customFormat="1" spans="1:22">
      <c r="A2" s="3">
        <v>21568014602</v>
      </c>
      <c r="B2" s="1" t="s">
        <v>89</v>
      </c>
      <c r="C2" s="1" t="s">
        <v>90</v>
      </c>
      <c r="D2" s="1" t="s">
        <v>91</v>
      </c>
      <c r="E2" s="1" t="s">
        <v>92</v>
      </c>
      <c r="F2" s="1" t="s">
        <v>93</v>
      </c>
      <c r="G2" s="1" t="s">
        <v>94</v>
      </c>
      <c r="H2" s="1" t="s">
        <v>95</v>
      </c>
      <c r="I2" s="1" t="s">
        <v>96</v>
      </c>
      <c r="J2" s="1" t="s">
        <v>29</v>
      </c>
      <c r="K2" s="1" t="s">
        <v>97</v>
      </c>
      <c r="L2" s="1" t="s">
        <v>97</v>
      </c>
      <c r="M2" s="1" t="s">
        <v>98</v>
      </c>
      <c r="N2" s="1" t="s">
        <v>98</v>
      </c>
      <c r="O2" s="1" t="s">
        <v>99</v>
      </c>
      <c r="P2" s="1" t="s">
        <v>100</v>
      </c>
      <c r="Q2" s="1" t="s">
        <v>101</v>
      </c>
      <c r="R2" s="1" t="s">
        <v>102</v>
      </c>
      <c r="S2" s="1" t="s">
        <v>103</v>
      </c>
      <c r="T2" s="1" t="s">
        <v>104</v>
      </c>
      <c r="U2" s="1" t="s">
        <v>105</v>
      </c>
      <c r="V2" s="1" t="s">
        <v>106</v>
      </c>
    </row>
    <row r="3" s="1" customFormat="1" spans="1:22">
      <c r="A3" s="3">
        <v>21556311077</v>
      </c>
      <c r="B3" s="1" t="s">
        <v>107</v>
      </c>
      <c r="C3" s="1" t="s">
        <v>108</v>
      </c>
      <c r="D3" s="1" t="s">
        <v>109</v>
      </c>
      <c r="E3" s="1" t="s">
        <v>110</v>
      </c>
      <c r="F3" s="1" t="s">
        <v>111</v>
      </c>
      <c r="G3" s="1" t="s">
        <v>112</v>
      </c>
      <c r="H3" s="1" t="s">
        <v>95</v>
      </c>
      <c r="I3" s="1" t="s">
        <v>113</v>
      </c>
      <c r="J3" s="1" t="s">
        <v>29</v>
      </c>
      <c r="K3" s="1" t="s">
        <v>114</v>
      </c>
      <c r="L3" s="1" t="s">
        <v>114</v>
      </c>
      <c r="M3" s="1" t="s">
        <v>98</v>
      </c>
      <c r="N3" s="1" t="s">
        <v>98</v>
      </c>
      <c r="O3" s="1" t="s">
        <v>99</v>
      </c>
      <c r="P3" s="1" t="s">
        <v>100</v>
      </c>
      <c r="Q3" s="1" t="s">
        <v>101</v>
      </c>
      <c r="R3" s="1" t="s">
        <v>115</v>
      </c>
      <c r="S3" s="1" t="s">
        <v>103</v>
      </c>
      <c r="T3" s="1" t="s">
        <v>104</v>
      </c>
      <c r="U3" s="1" t="s">
        <v>105</v>
      </c>
      <c r="V3" s="1" t="s">
        <v>106</v>
      </c>
    </row>
    <row r="4" s="1" customFormat="1" spans="1:22">
      <c r="A4" s="3">
        <v>21470319902</v>
      </c>
      <c r="B4" s="1" t="s">
        <v>116</v>
      </c>
      <c r="C4" s="1" t="s">
        <v>117</v>
      </c>
      <c r="D4" s="1" t="s">
        <v>91</v>
      </c>
      <c r="E4" s="1" t="s">
        <v>118</v>
      </c>
      <c r="F4" s="1" t="s">
        <v>119</v>
      </c>
      <c r="G4" s="1" t="s">
        <v>94</v>
      </c>
      <c r="H4" s="1" t="s">
        <v>95</v>
      </c>
      <c r="I4" s="1" t="s">
        <v>120</v>
      </c>
      <c r="J4" s="1" t="s">
        <v>29</v>
      </c>
      <c r="K4" s="1" t="s">
        <v>121</v>
      </c>
      <c r="L4" s="1" t="s">
        <v>121</v>
      </c>
      <c r="M4" s="1" t="s">
        <v>98</v>
      </c>
      <c r="N4" s="1" t="s">
        <v>98</v>
      </c>
      <c r="O4" s="1" t="s">
        <v>99</v>
      </c>
      <c r="P4" s="1" t="s">
        <v>100</v>
      </c>
      <c r="Q4" s="1" t="s">
        <v>101</v>
      </c>
      <c r="R4" s="1" t="s">
        <v>122</v>
      </c>
      <c r="S4" s="1" t="s">
        <v>103</v>
      </c>
      <c r="T4" s="1" t="s">
        <v>104</v>
      </c>
      <c r="U4" s="1" t="s">
        <v>105</v>
      </c>
      <c r="V4" s="1" t="s">
        <v>106</v>
      </c>
    </row>
    <row r="5" s="1" customFormat="1" spans="1:22">
      <c r="A5" s="3">
        <v>21372903402</v>
      </c>
      <c r="B5" s="1" t="s">
        <v>123</v>
      </c>
      <c r="C5" s="1" t="s">
        <v>124</v>
      </c>
      <c r="D5" s="1" t="s">
        <v>125</v>
      </c>
      <c r="E5" s="1" t="s">
        <v>126</v>
      </c>
      <c r="F5" s="1" t="s">
        <v>127</v>
      </c>
      <c r="G5" s="1" t="s">
        <v>112</v>
      </c>
      <c r="H5" s="1" t="s">
        <v>95</v>
      </c>
      <c r="I5" s="1" t="s">
        <v>128</v>
      </c>
      <c r="J5" s="1" t="s">
        <v>29</v>
      </c>
      <c r="K5" s="1" t="s">
        <v>129</v>
      </c>
      <c r="L5" s="1" t="s">
        <v>129</v>
      </c>
      <c r="M5" s="1" t="s">
        <v>98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130</v>
      </c>
      <c r="S5" s="1" t="s">
        <v>103</v>
      </c>
      <c r="T5" s="1" t="s">
        <v>104</v>
      </c>
      <c r="U5" s="1" t="s">
        <v>131</v>
      </c>
      <c r="V5" s="1" t="s">
        <v>132</v>
      </c>
    </row>
    <row r="6" s="1" customFormat="1" spans="1:22">
      <c r="A6" s="3">
        <v>21032797510</v>
      </c>
      <c r="B6" s="1" t="s">
        <v>133</v>
      </c>
      <c r="C6" s="1" t="s">
        <v>134</v>
      </c>
      <c r="D6" s="1" t="s">
        <v>135</v>
      </c>
      <c r="E6" s="1" t="s">
        <v>136</v>
      </c>
      <c r="F6" s="1" t="s">
        <v>93</v>
      </c>
      <c r="G6" s="1" t="s">
        <v>112</v>
      </c>
      <c r="H6" s="1" t="s">
        <v>95</v>
      </c>
      <c r="I6" s="1" t="s">
        <v>137</v>
      </c>
      <c r="J6" s="1" t="s">
        <v>29</v>
      </c>
      <c r="K6" s="1" t="s">
        <v>138</v>
      </c>
      <c r="L6" s="1" t="s">
        <v>138</v>
      </c>
      <c r="M6" s="1" t="s">
        <v>98</v>
      </c>
      <c r="N6" s="1" t="s">
        <v>98</v>
      </c>
      <c r="O6" s="1" t="s">
        <v>99</v>
      </c>
      <c r="P6" s="1" t="s">
        <v>100</v>
      </c>
      <c r="Q6" s="1" t="s">
        <v>101</v>
      </c>
      <c r="R6" s="1" t="s">
        <v>139</v>
      </c>
      <c r="S6" s="1" t="s">
        <v>103</v>
      </c>
      <c r="T6" s="1" t="s">
        <v>104</v>
      </c>
      <c r="U6" s="1" t="s">
        <v>131</v>
      </c>
      <c r="V6" s="1" t="s">
        <v>140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2022-11-07T02:50:45Z</dcterms:created>
  <dcterms:modified xsi:type="dcterms:W3CDTF">2022-11-07T03:08:40Z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AF9DD243E835407DA37EB5314E9EA904</vt:lpwstr>
  </property>
  <property fmtid="{D5CDD505-2E9C-101B-9397-08002B2CF9AE}" pid="3" name="KSOProductBuildVer">
    <vt:lpwstr>2052-11.1.0.12598</vt:lpwstr>
  </property>
</Properties>
</file>