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<sst xmlns="http://schemas.openxmlformats.org/spreadsheetml/2006/main" count="789" uniqueCount="219">
  <si>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</si>
  <si>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</si>
  <si>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</si>
  <si>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</si>
  <si>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</si>
  <si>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</si>
  <si>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</si>
  <si>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</si>
  <si>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</si>
  <si>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</si>
  <si>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</si>
  <si>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</si>
  <si>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</si>
  <si>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</si>
  <si>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</si>
  <si>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</si>
  <si>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</si>
  <si>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</si>
  <si>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</si>
  <si>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</si>
  <si>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</si>
  <si>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</si>
  <si>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</si>
  <si>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</si>
  <si>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</si>
  <si>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999221454084500	</t>
  </si>
  <si>
    <t>Ctrip</t>
  </si>
  <si>
    <t>正常</t>
  </si>
  <si>
    <t>[沈阳]沈阳盛捷和平服务公寓(67322014)</t>
  </si>
  <si>
    <t>一房豪华套房&lt;双人入住&gt;&lt;内宾&gt;&lt;预付&gt;&lt;无早&gt;</t>
  </si>
  <si>
    <t>CNY</t>
  </si>
  <si>
    <t>司景宜</t>
  </si>
  <si>
    <t>CA363221105CNY</t>
  </si>
  <si>
    <t>未提现</t>
  </si>
  <si>
    <t>携程开票</t>
  </si>
  <si>
    <t xml:space="preserve">2740217	</t>
  </si>
  <si>
    <t xml:space="preserve">51220SE004889	</t>
  </si>
  <si>
    <t xml:space="preserve">999221493079345	</t>
  </si>
  <si>
    <t>[东莞]东莞中汇文华酒店(69329934)</t>
  </si>
  <si>
    <t>城景大床房&lt;双人入住&gt;&lt;内宾&gt;&lt;预付&gt;&lt;无早&gt;</t>
  </si>
  <si>
    <t>杨斌</t>
  </si>
  <si>
    <t xml:space="preserve">	</t>
  </si>
  <si>
    <t>取消</t>
  </si>
  <si>
    <t xml:space="preserve">999221496729794	</t>
  </si>
  <si>
    <t>[五华]五华热矿泥温泉度假村(99113525)</t>
  </si>
  <si>
    <t>标准大床房&lt;特惠促销&gt;&lt;双人入住&gt;&lt;日历房套餐高价值&gt;&lt;双早&gt;&lt;新酒店礼盒&gt;</t>
  </si>
  <si>
    <t>黄莹</t>
  </si>
  <si>
    <t xml:space="preserve">2750013	</t>
  </si>
  <si>
    <t xml:space="preserve">999221498559053	</t>
  </si>
  <si>
    <t>标准双床&lt;特惠专享&gt;&lt;双人入住&gt;&lt;双早&gt;&lt;新酒店礼盒&gt;</t>
  </si>
  <si>
    <t>洪志坚,徐啟桓</t>
  </si>
  <si>
    <t xml:space="preserve">2750462	</t>
  </si>
  <si>
    <t xml:space="preserve">999221500077986	</t>
  </si>
  <si>
    <t>标准大床房&lt;超值特惠&gt;&lt;双人入住&gt;&lt;日历房套餐高价值&gt;&lt;双早&gt;&lt;新酒店礼盒&gt;</t>
  </si>
  <si>
    <t>邱创荣</t>
  </si>
  <si>
    <t xml:space="preserve">2750827	</t>
  </si>
  <si>
    <t xml:space="preserve">Acknowledged	</t>
  </si>
  <si>
    <t xml:space="preserve">999221459286190	</t>
  </si>
  <si>
    <t>[丰顺]韩山硒湖酒店(63298981)</t>
  </si>
  <si>
    <t>静夜闲大床房&lt;超值特惠&gt;&lt;双人入住&gt;&lt;日历房套餐高价值&gt;&lt;双早&gt;&lt;新酒店礼盒&gt;</t>
  </si>
  <si>
    <t>张健煌</t>
  </si>
  <si>
    <t>CA363221106CNY</t>
  </si>
  <si>
    <t xml:space="preserve">999221491914569	</t>
  </si>
  <si>
    <t>标准双床&lt;特惠促销&gt;&lt;双人入住&gt;&lt;日历房套餐高价值&gt;&lt;双早&gt;&lt;新酒店礼盒&gt;</t>
  </si>
  <si>
    <t>陈培,杨光,余庆生,郭绪杰,杨丽端</t>
  </si>
  <si>
    <t xml:space="preserve">2748826	</t>
  </si>
  <si>
    <t xml:space="preserve">999221491945770	</t>
  </si>
  <si>
    <t>陈少琦</t>
  </si>
  <si>
    <t xml:space="preserve">999221500954664	</t>
  </si>
  <si>
    <t>标准大床房&lt;特惠专享&gt;&lt;双人入住&gt;&lt;双早&gt;&lt;新酒店礼盒&gt;</t>
  </si>
  <si>
    <t>李小新</t>
  </si>
  <si>
    <t xml:space="preserve">2751144	</t>
  </si>
  <si>
    <t xml:space="preserve">999221501764062	</t>
  </si>
  <si>
    <t xml:space="preserve">999221501948263	</t>
  </si>
  <si>
    <t>罗幸平</t>
  </si>
  <si>
    <t xml:space="preserve">999221501977148	</t>
  </si>
  <si>
    <t>李俊雁</t>
  </si>
  <si>
    <t xml:space="preserve">999221502292991	</t>
  </si>
  <si>
    <t>张伟军</t>
  </si>
  <si>
    <t xml:space="preserve">2751557	</t>
  </si>
  <si>
    <t xml:space="preserve">999221502305406	</t>
  </si>
  <si>
    <t xml:space="preserve">2751567	</t>
  </si>
  <si>
    <t xml:space="preserve">999221502421767	</t>
  </si>
  <si>
    <t>标准双床&lt;超值特惠&gt;&lt;双人入住&gt;&lt;日历房套餐高价值&gt;&lt;双早&gt;&lt;新酒店礼盒&gt;</t>
  </si>
  <si>
    <t>刘志广</t>
  </si>
  <si>
    <t xml:space="preserve">999221503060352	</t>
  </si>
  <si>
    <t>[梅州]梅州麓湖山酒店(67856423)</t>
  </si>
  <si>
    <t>标准双床房&lt;双人入住&gt;&lt;升级特惠&gt;&lt;双早&gt;&lt;新高价值日历房套餐&gt;&lt;新酒店礼盒&gt;</t>
  </si>
  <si>
    <t>黄木强,蔡思华</t>
  </si>
  <si>
    <t xml:space="preserve">1678315	</t>
  </si>
  <si>
    <t xml:space="preserve">999221503071340	</t>
  </si>
  <si>
    <t>豪华大床房&lt;双人入住&gt;&lt;升级特惠&gt;&lt;双早&gt;&lt;新高价值日历房套餐&gt;&lt;新酒店礼盒&gt;</t>
  </si>
  <si>
    <t>陆泽绵</t>
  </si>
  <si>
    <t xml:space="preserve">1678325	</t>
  </si>
  <si>
    <t xml:space="preserve">21503566684	</t>
  </si>
  <si>
    <t>经典日光房&lt;超值特惠&gt;&lt;日历房套餐高价值&gt;&lt;双早&gt;&lt;新酒店礼盒&gt;</t>
  </si>
  <si>
    <t>黄晓臻</t>
  </si>
  <si>
    <t xml:space="preserve">2751986	</t>
  </si>
  <si>
    <t xml:space="preserve">21506072593	</t>
  </si>
  <si>
    <t>李上志,陈田海</t>
  </si>
  <si>
    <t xml:space="preserve">111	</t>
  </si>
  <si>
    <t xml:space="preserve">999221506135452	</t>
  </si>
  <si>
    <t>标准大床房&lt;特别促销&gt;&lt;日历房套餐高价值&gt;&lt;双早&gt;&lt;新酒店礼盒&gt;</t>
  </si>
  <si>
    <t xml:space="preserve">999221506138712	</t>
  </si>
  <si>
    <t>标准双床&lt;特别促销&gt;&lt;双人入住&gt;&lt;日历房套餐高价值&gt;&lt;双早&gt;&lt;新酒店礼盒&gt;</t>
  </si>
  <si>
    <t xml:space="preserve">999221506166941	</t>
  </si>
  <si>
    <t xml:space="preserve">21459962477	</t>
  </si>
  <si>
    <t>李珊</t>
  </si>
  <si>
    <t>CA363221107CNY</t>
  </si>
  <si>
    <t xml:space="preserve">1661720	</t>
  </si>
  <si>
    <t xml:space="preserve">21500508143	</t>
  </si>
  <si>
    <t>吴奕桂,杨俊钿,杨俊雄,陈图秋</t>
  </si>
  <si>
    <t xml:space="preserve">1676896	</t>
  </si>
  <si>
    <t xml:space="preserve">21510622621	</t>
  </si>
  <si>
    <t>标准大床房&lt;双人入住&gt;&lt;限量特惠&gt;&lt;双早&gt;&lt;新高价值日历房套餐&gt;&lt;新酒店礼盒&gt;</t>
  </si>
  <si>
    <t>赵荻,庞燕红</t>
  </si>
  <si>
    <t xml:space="preserve">21511601077	</t>
  </si>
  <si>
    <t>姚远</t>
  </si>
  <si>
    <t xml:space="preserve">999221511877883	</t>
  </si>
  <si>
    <t>零压豪华大床房&lt;超值特惠&gt;&lt;双人入住&gt;&lt;日历房套餐高价值&gt;&lt;双早&gt;&lt;新酒店礼盒&gt;</t>
  </si>
  <si>
    <t>万静</t>
  </si>
  <si>
    <t xml:space="preserve">1681898	</t>
  </si>
  <si>
    <t xml:space="preserve">999221513852632	</t>
  </si>
  <si>
    <t>[梅州]梅州客都大酒店(100660732)</t>
  </si>
  <si>
    <t>商务大床房&lt;特惠专享&gt;&lt;双人入住&gt;&lt;双早&gt;</t>
  </si>
  <si>
    <t>陈华勇</t>
  </si>
  <si>
    <t>，</t>
  </si>
  <si>
    <t>202210211403090020</t>
  </si>
  <si>
    <t xml:space="preserve">录错了来源单号21503057917 </t>
  </si>
  <si>
    <t>202210211404380020</t>
  </si>
  <si>
    <t>录错了来源单号21503069287</t>
  </si>
  <si>
    <t>202210211952110071</t>
  </si>
  <si>
    <t>202210151512250025</t>
  </si>
  <si>
    <t>202210211716570021</t>
  </si>
  <si>
    <t>202210221414050020</t>
  </si>
  <si>
    <t>202210221744150021</t>
  </si>
  <si>
    <t>A221107094343481</t>
  </si>
  <si>
    <t>A221107094549481</t>
  </si>
  <si>
    <t>房集：i221107143428</t>
  </si>
  <si>
    <t>CNY / HKD 当前参考汇率: 1.084601291</t>
  </si>
  <si>
    <t>总计： 14912.58 CNY/
16174.2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</si>
  <si>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</si>
  <si>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</si>
  <si>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</si>
  <si>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</si>
  <si>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</si>
  <si>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</si>
  <si>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</si>
  <si>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</si>
  <si>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</si>
  <si>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</si>
  <si>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</si>
  <si>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</si>
  <si>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</si>
  <si>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</si>
  <si>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</si>
  <si>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</si>
  <si>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</si>
  <si>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</si>
  <si>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</si>
  <si>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2022-10-22</t>
  </si>
  <si>
    <t>2754922</t>
  </si>
  <si>
    <t>梅州客都大酒店</t>
  </si>
  <si>
    <t>2022-10-23</t>
  </si>
  <si>
    <t>退房日周结</t>
  </si>
  <si>
    <t>222.36</t>
  </si>
  <si>
    <t>RMB</t>
  </si>
  <si>
    <t>0</t>
  </si>
  <si>
    <t>0.00</t>
  </si>
  <si>
    <t>携程国内直连(DD)</t>
  </si>
  <si>
    <t>01.011249</t>
  </si>
  <si>
    <t>2022-10-22 22:44:41</t>
  </si>
  <si>
    <t>否</t>
  </si>
  <si>
    <t>汇智国际旅游发展有限公司</t>
  </si>
  <si>
    <t>直采</t>
  </si>
  <si>
    <t>中国</t>
  </si>
  <si>
    <t>2754270</t>
  </si>
  <si>
    <t>五华热矿泥温泉度假村</t>
  </si>
  <si>
    <t>334.56</t>
  </si>
  <si>
    <t>2022-10-22 16:37:56</t>
  </si>
  <si>
    <t>2022-10-21</t>
  </si>
  <si>
    <t>2751986</t>
  </si>
  <si>
    <t>韩山历史文化生态区</t>
  </si>
  <si>
    <t>377.40</t>
  </si>
  <si>
    <t>2022-10-21 13:21:40</t>
  </si>
  <si>
    <t>2751621</t>
  </si>
  <si>
    <t>497.76</t>
  </si>
  <si>
    <t>2022-10-21 10:08:48</t>
  </si>
  <si>
    <t>2751567</t>
  </si>
  <si>
    <t>324.36</t>
  </si>
  <si>
    <t>2022-10-21 09:49:13</t>
  </si>
  <si>
    <t>2751557</t>
  </si>
  <si>
    <t>2751483</t>
  </si>
  <si>
    <t>2022-10-21 08:40:57</t>
  </si>
  <si>
    <t>2751432</t>
  </si>
  <si>
    <t>2022-10-21 07:41:27</t>
  </si>
  <si>
    <t>2022-10-20</t>
  </si>
  <si>
    <t>2751144</t>
  </si>
  <si>
    <t>2022-10-20 23:33:32</t>
  </si>
  <si>
    <t>2750827</t>
  </si>
  <si>
    <t>2022-10-20 21:04:10</t>
  </si>
  <si>
    <t>2750462</t>
  </si>
  <si>
    <t>669.12</t>
  </si>
  <si>
    <t>2022-10-20 17:45:43</t>
  </si>
  <si>
    <t>2750013</t>
  </si>
  <si>
    <t>599.76</t>
  </si>
  <si>
    <t>2022-10-20 14:05:15</t>
  </si>
  <si>
    <t>2022-10-19</t>
  </si>
  <si>
    <t>2748835</t>
  </si>
  <si>
    <t>2022-10-19 20:44:52</t>
  </si>
  <si>
    <t>2748826</t>
  </si>
  <si>
    <t>2998.80</t>
  </si>
  <si>
    <t>2022-10-19 20:45:15</t>
  </si>
  <si>
    <t>2022-10-14</t>
  </si>
  <si>
    <t>2740217</t>
  </si>
  <si>
    <t>沈阳盛捷和平服务公寓</t>
  </si>
  <si>
    <t>2333.10</t>
  </si>
  <si>
    <t>2022-10-14 19:00:38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</si>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</sst>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14</xdr:col>
      <xdr:colOff>19050</xdr:colOff>
      <xdr:row>77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306050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44848</v>
      </c>
      <c r="G2" s="6">
        <v>44855</v>
      </c>
      <c r="H2" s="4">
        <v>1</v>
      </c>
      <c r="I2" s="4">
        <v>7</v>
      </c>
      <c r="J2" s="4">
        <v>7</v>
      </c>
      <c r="K2" s="4" t="s">
        <v>30</v>
      </c>
      <c r="L2" s="4">
        <v>2333.1</v>
      </c>
      <c r="M2" s="4">
        <v>2333.1</v>
      </c>
      <c r="N2" s="4" t="s">
        <v>31</v>
      </c>
      <c r="O2" s="4" t="s">
        <v>32</v>
      </c>
      <c r="P2" s="4" t="s">
        <v>33</v>
      </c>
      <c r="Q2" s="4">
        <v>0</v>
      </c>
      <c r="R2" s="7">
        <v>44848</v>
      </c>
      <c r="S2" s="6">
        <v>44870</v>
      </c>
      <c r="T2" s="4" t="s">
        <v>34</v>
      </c>
      <c r="U2" s="4">
        <v>2333.1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44854</v>
      </c>
      <c r="G3" s="6">
        <v>44855</v>
      </c>
      <c r="H3" s="4">
        <v>1</v>
      </c>
      <c r="I3" s="4">
        <v>1</v>
      </c>
      <c r="J3" s="4">
        <v>1</v>
      </c>
      <c r="K3" s="4" t="s">
        <v>30</v>
      </c>
      <c r="L3" s="4">
        <v>189.88</v>
      </c>
      <c r="M3" s="4">
        <v>189.88</v>
      </c>
      <c r="N3" s="4" t="s">
        <v>40</v>
      </c>
      <c r="O3" s="4" t="s">
        <v>32</v>
      </c>
      <c r="P3" s="4" t="s">
        <v>33</v>
      </c>
      <c r="Q3" s="4">
        <v>0</v>
      </c>
      <c r="R3" s="7">
        <v>44853</v>
      </c>
      <c r="S3" s="6">
        <v>44870</v>
      </c>
      <c r="T3" s="4" t="s">
        <v>34</v>
      </c>
      <c r="U3" s="4">
        <v>189.88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44854</v>
      </c>
      <c r="G4" s="6">
        <v>44855</v>
      </c>
      <c r="H4" s="4">
        <v>1</v>
      </c>
      <c r="I4" s="4">
        <v>1</v>
      </c>
      <c r="J4" s="4">
        <v>1</v>
      </c>
      <c r="K4" s="4" t="s">
        <v>30</v>
      </c>
      <c r="L4" s="4">
        <v>-189.88</v>
      </c>
      <c r="M4" s="4">
        <v>-189.88</v>
      </c>
      <c r="N4" s="4" t="s">
        <v>40</v>
      </c>
      <c r="O4" s="4" t="s">
        <v>32</v>
      </c>
      <c r="P4" s="4" t="s">
        <v>33</v>
      </c>
      <c r="Q4" s="4">
        <v>0</v>
      </c>
      <c r="R4" s="7">
        <v>44853</v>
      </c>
      <c r="S4" s="6">
        <v>44870</v>
      </c>
      <c r="T4" s="4" t="s">
        <v>34</v>
      </c>
      <c r="U4" s="4">
        <v>-189.88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44854</v>
      </c>
      <c r="G5" s="6">
        <v>44855</v>
      </c>
      <c r="H5" s="4">
        <v>1</v>
      </c>
      <c r="I5" s="4">
        <v>1</v>
      </c>
      <c r="J5" s="4">
        <v>1</v>
      </c>
      <c r="K5" s="4" t="s">
        <v>30</v>
      </c>
      <c r="L5" s="4">
        <v>599.76</v>
      </c>
      <c r="M5" s="4">
        <v>599.76</v>
      </c>
      <c r="N5" s="4" t="s">
        <v>46</v>
      </c>
      <c r="O5" s="4" t="s">
        <v>32</v>
      </c>
      <c r="P5" s="4" t="s">
        <v>33</v>
      </c>
      <c r="Q5" s="4">
        <v>0</v>
      </c>
      <c r="R5" s="7">
        <v>44854</v>
      </c>
      <c r="S5" s="6">
        <v>44870</v>
      </c>
      <c r="T5" s="4" t="s">
        <v>34</v>
      </c>
      <c r="U5" s="4">
        <v>599.76</v>
      </c>
      <c r="V5" s="4">
        <v>0</v>
      </c>
      <c r="W5" s="4">
        <v>0</v>
      </c>
      <c r="X5" s="4" t="s">
        <v>47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44</v>
      </c>
      <c r="E6" s="4" t="s">
        <v>49</v>
      </c>
      <c r="F6" s="6">
        <v>44854</v>
      </c>
      <c r="G6" s="6">
        <v>44855</v>
      </c>
      <c r="H6" s="4">
        <v>2</v>
      </c>
      <c r="I6" s="4">
        <v>1</v>
      </c>
      <c r="J6" s="4">
        <v>2</v>
      </c>
      <c r="K6" s="4" t="s">
        <v>30</v>
      </c>
      <c r="L6" s="4">
        <v>669.12</v>
      </c>
      <c r="M6" s="4">
        <v>669.12</v>
      </c>
      <c r="N6" s="4" t="s">
        <v>50</v>
      </c>
      <c r="O6" s="4" t="s">
        <v>32</v>
      </c>
      <c r="P6" s="4" t="s">
        <v>33</v>
      </c>
      <c r="Q6" s="4">
        <v>0</v>
      </c>
      <c r="R6" s="7">
        <v>44854</v>
      </c>
      <c r="S6" s="6">
        <v>44870</v>
      </c>
      <c r="T6" s="4" t="s">
        <v>34</v>
      </c>
      <c r="U6" s="4">
        <v>669.12</v>
      </c>
      <c r="V6" s="4">
        <v>0</v>
      </c>
      <c r="W6" s="4">
        <v>0</v>
      </c>
      <c r="X6" s="4" t="s">
        <v>51</v>
      </c>
      <c r="Y6" s="4" t="s">
        <v>41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44</v>
      </c>
      <c r="E7" s="4" t="s">
        <v>53</v>
      </c>
      <c r="F7" s="6">
        <v>44854</v>
      </c>
      <c r="G7" s="6">
        <v>44855</v>
      </c>
      <c r="H7" s="4">
        <v>1</v>
      </c>
      <c r="I7" s="4">
        <v>1</v>
      </c>
      <c r="J7" s="4">
        <v>1</v>
      </c>
      <c r="K7" s="4" t="s">
        <v>30</v>
      </c>
      <c r="L7" s="4">
        <v>497.76</v>
      </c>
      <c r="M7" s="4">
        <v>497.76</v>
      </c>
      <c r="N7" s="4" t="s">
        <v>54</v>
      </c>
      <c r="O7" s="4" t="s">
        <v>32</v>
      </c>
      <c r="P7" s="4" t="s">
        <v>33</v>
      </c>
      <c r="Q7" s="4">
        <v>0</v>
      </c>
      <c r="R7" s="7">
        <v>44854</v>
      </c>
      <c r="S7" s="6">
        <v>44870</v>
      </c>
      <c r="T7" s="4" t="s">
        <v>34</v>
      </c>
      <c r="U7" s="4">
        <v>497.76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44855</v>
      </c>
      <c r="G8" s="6">
        <v>44856</v>
      </c>
      <c r="H8" s="4">
        <v>1</v>
      </c>
      <c r="I8" s="4">
        <v>1</v>
      </c>
      <c r="J8" s="4">
        <v>1</v>
      </c>
      <c r="K8" s="4" t="s">
        <v>30</v>
      </c>
      <c r="L8" s="4">
        <v>722.16</v>
      </c>
      <c r="M8" s="4">
        <v>722.16</v>
      </c>
      <c r="N8" s="4" t="s">
        <v>60</v>
      </c>
      <c r="O8" s="4" t="s">
        <v>61</v>
      </c>
      <c r="P8" s="4" t="s">
        <v>33</v>
      </c>
      <c r="Q8" s="4">
        <v>0</v>
      </c>
      <c r="R8" s="7">
        <v>44849</v>
      </c>
      <c r="S8" s="6">
        <v>44871</v>
      </c>
      <c r="T8" s="4" t="s">
        <v>34</v>
      </c>
      <c r="U8" s="4">
        <v>722.16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57</v>
      </c>
      <c r="B9" s="4" t="s">
        <v>26</v>
      </c>
      <c r="C9" s="4" t="s">
        <v>42</v>
      </c>
      <c r="D9" s="4" t="s">
        <v>58</v>
      </c>
      <c r="E9" s="4" t="s">
        <v>59</v>
      </c>
      <c r="F9" s="6">
        <v>44855</v>
      </c>
      <c r="G9" s="6">
        <v>44856</v>
      </c>
      <c r="H9" s="4">
        <v>1</v>
      </c>
      <c r="I9" s="4">
        <v>1</v>
      </c>
      <c r="J9" s="4">
        <v>1</v>
      </c>
      <c r="K9" s="4" t="s">
        <v>30</v>
      </c>
      <c r="L9" s="4">
        <v>-722.16</v>
      </c>
      <c r="M9" s="4">
        <v>-722.16</v>
      </c>
      <c r="N9" s="4" t="s">
        <v>60</v>
      </c>
      <c r="O9" s="4" t="s">
        <v>61</v>
      </c>
      <c r="P9" s="4" t="s">
        <v>33</v>
      </c>
      <c r="Q9" s="4">
        <v>0</v>
      </c>
      <c r="R9" s="7">
        <v>44849</v>
      </c>
      <c r="S9" s="6">
        <v>44871</v>
      </c>
      <c r="T9" s="4" t="s">
        <v>34</v>
      </c>
      <c r="U9" s="4">
        <v>-722.16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44</v>
      </c>
      <c r="E10" s="4" t="s">
        <v>63</v>
      </c>
      <c r="F10" s="6">
        <v>44855</v>
      </c>
      <c r="G10" s="6">
        <v>44856</v>
      </c>
      <c r="H10" s="4">
        <v>5</v>
      </c>
      <c r="I10" s="4">
        <v>1</v>
      </c>
      <c r="J10" s="4">
        <v>5</v>
      </c>
      <c r="K10" s="4" t="s">
        <v>30</v>
      </c>
      <c r="L10" s="4">
        <v>2998.8</v>
      </c>
      <c r="M10" s="4">
        <v>2998.8</v>
      </c>
      <c r="N10" s="4" t="s">
        <v>64</v>
      </c>
      <c r="O10" s="4" t="s">
        <v>61</v>
      </c>
      <c r="P10" s="4" t="s">
        <v>33</v>
      </c>
      <c r="Q10" s="4">
        <v>0</v>
      </c>
      <c r="R10" s="7">
        <v>44853</v>
      </c>
      <c r="S10" s="6">
        <v>44871</v>
      </c>
      <c r="T10" s="4" t="s">
        <v>34</v>
      </c>
      <c r="U10" s="4">
        <v>2998.8</v>
      </c>
      <c r="V10" s="4">
        <v>0</v>
      </c>
      <c r="W10" s="4">
        <v>0</v>
      </c>
      <c r="X10" s="4" t="s">
        <v>65</v>
      </c>
      <c r="Y10" s="4" t="s">
        <v>56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44</v>
      </c>
      <c r="E11" s="4" t="s">
        <v>49</v>
      </c>
      <c r="F11" s="6">
        <v>44855</v>
      </c>
      <c r="G11" s="6">
        <v>44856</v>
      </c>
      <c r="H11" s="4">
        <v>1</v>
      </c>
      <c r="I11" s="4">
        <v>1</v>
      </c>
      <c r="J11" s="4">
        <v>1</v>
      </c>
      <c r="K11" s="4" t="s">
        <v>30</v>
      </c>
      <c r="L11" s="4">
        <v>334.56</v>
      </c>
      <c r="M11" s="4">
        <v>334.56</v>
      </c>
      <c r="N11" s="4" t="s">
        <v>67</v>
      </c>
      <c r="O11" s="4" t="s">
        <v>61</v>
      </c>
      <c r="P11" s="4" t="s">
        <v>33</v>
      </c>
      <c r="Q11" s="4">
        <v>0</v>
      </c>
      <c r="R11" s="7">
        <v>44853</v>
      </c>
      <c r="S11" s="6">
        <v>44871</v>
      </c>
      <c r="T11" s="4" t="s">
        <v>34</v>
      </c>
      <c r="U11" s="4">
        <v>334.56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44</v>
      </c>
      <c r="E12" s="4" t="s">
        <v>69</v>
      </c>
      <c r="F12" s="6">
        <v>44855</v>
      </c>
      <c r="G12" s="6">
        <v>44856</v>
      </c>
      <c r="H12" s="4">
        <v>1</v>
      </c>
      <c r="I12" s="4">
        <v>1</v>
      </c>
      <c r="J12" s="4">
        <v>1</v>
      </c>
      <c r="K12" s="4" t="s">
        <v>30</v>
      </c>
      <c r="L12" s="4">
        <v>324.36</v>
      </c>
      <c r="M12" s="4">
        <v>324.36</v>
      </c>
      <c r="N12" s="4" t="s">
        <v>70</v>
      </c>
      <c r="O12" s="4" t="s">
        <v>61</v>
      </c>
      <c r="P12" s="4" t="s">
        <v>33</v>
      </c>
      <c r="Q12" s="4">
        <v>0</v>
      </c>
      <c r="R12" s="7">
        <v>44854</v>
      </c>
      <c r="S12" s="6">
        <v>44871</v>
      </c>
      <c r="T12" s="4" t="s">
        <v>34</v>
      </c>
      <c r="U12" s="4">
        <v>324.36</v>
      </c>
      <c r="V12" s="4">
        <v>0</v>
      </c>
      <c r="W12" s="4">
        <v>0</v>
      </c>
      <c r="X12" s="4" t="s">
        <v>71</v>
      </c>
      <c r="Y12" s="4" t="s">
        <v>56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44</v>
      </c>
      <c r="E13" s="4" t="s">
        <v>53</v>
      </c>
      <c r="F13" s="6">
        <v>44855</v>
      </c>
      <c r="G13" s="6">
        <v>44856</v>
      </c>
      <c r="H13" s="4">
        <v>1</v>
      </c>
      <c r="I13" s="4">
        <v>1</v>
      </c>
      <c r="J13" s="4">
        <v>1</v>
      </c>
      <c r="K13" s="4" t="s">
        <v>30</v>
      </c>
      <c r="L13" s="4">
        <v>497.76</v>
      </c>
      <c r="M13" s="4">
        <v>497.76</v>
      </c>
      <c r="N13" s="4" t="s">
        <v>54</v>
      </c>
      <c r="O13" s="4" t="s">
        <v>61</v>
      </c>
      <c r="P13" s="4" t="s">
        <v>33</v>
      </c>
      <c r="Q13" s="4">
        <v>0</v>
      </c>
      <c r="R13" s="7">
        <v>44855</v>
      </c>
      <c r="S13" s="6">
        <v>44871</v>
      </c>
      <c r="T13" s="4" t="s">
        <v>34</v>
      </c>
      <c r="U13" s="4">
        <v>497.76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44</v>
      </c>
      <c r="E14" s="4" t="s">
        <v>49</v>
      </c>
      <c r="F14" s="6">
        <v>44855</v>
      </c>
      <c r="G14" s="6">
        <v>44856</v>
      </c>
      <c r="H14" s="4">
        <v>1</v>
      </c>
      <c r="I14" s="4">
        <v>1</v>
      </c>
      <c r="J14" s="4">
        <v>1</v>
      </c>
      <c r="K14" s="4" t="s">
        <v>30</v>
      </c>
      <c r="L14" s="4">
        <v>334.56</v>
      </c>
      <c r="M14" s="4">
        <v>334.56</v>
      </c>
      <c r="N14" s="4" t="s">
        <v>74</v>
      </c>
      <c r="O14" s="4" t="s">
        <v>61</v>
      </c>
      <c r="P14" s="4" t="s">
        <v>33</v>
      </c>
      <c r="Q14" s="4">
        <v>0</v>
      </c>
      <c r="R14" s="7">
        <v>44855</v>
      </c>
      <c r="S14" s="6">
        <v>44871</v>
      </c>
      <c r="T14" s="4" t="s">
        <v>34</v>
      </c>
      <c r="U14" s="4">
        <v>334.56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44</v>
      </c>
      <c r="E15" s="4" t="s">
        <v>69</v>
      </c>
      <c r="F15" s="6">
        <v>44855</v>
      </c>
      <c r="G15" s="6">
        <v>44856</v>
      </c>
      <c r="H15" s="4">
        <v>1</v>
      </c>
      <c r="I15" s="4">
        <v>1</v>
      </c>
      <c r="J15" s="4">
        <v>1</v>
      </c>
      <c r="K15" s="4" t="s">
        <v>30</v>
      </c>
      <c r="L15" s="4">
        <v>324.36</v>
      </c>
      <c r="M15" s="4">
        <v>324.36</v>
      </c>
      <c r="N15" s="4" t="s">
        <v>76</v>
      </c>
      <c r="O15" s="4" t="s">
        <v>61</v>
      </c>
      <c r="P15" s="4" t="s">
        <v>33</v>
      </c>
      <c r="Q15" s="4">
        <v>0</v>
      </c>
      <c r="R15" s="7">
        <v>44855</v>
      </c>
      <c r="S15" s="6">
        <v>44871</v>
      </c>
      <c r="T15" s="4" t="s">
        <v>34</v>
      </c>
      <c r="U15" s="4">
        <v>324.36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75</v>
      </c>
      <c r="B16" s="4" t="s">
        <v>26</v>
      </c>
      <c r="C16" s="4" t="s">
        <v>42</v>
      </c>
      <c r="D16" s="4" t="s">
        <v>44</v>
      </c>
      <c r="E16" s="4" t="s">
        <v>69</v>
      </c>
      <c r="F16" s="6">
        <v>44855</v>
      </c>
      <c r="G16" s="6">
        <v>44856</v>
      </c>
      <c r="H16" s="4">
        <v>1</v>
      </c>
      <c r="I16" s="4">
        <v>1</v>
      </c>
      <c r="J16" s="4">
        <v>1</v>
      </c>
      <c r="K16" s="4" t="s">
        <v>30</v>
      </c>
      <c r="L16" s="4">
        <v>-324.36</v>
      </c>
      <c r="M16" s="4">
        <v>-324.36</v>
      </c>
      <c r="N16" s="4" t="s">
        <v>76</v>
      </c>
      <c r="O16" s="4" t="s">
        <v>61</v>
      </c>
      <c r="P16" s="4" t="s">
        <v>33</v>
      </c>
      <c r="Q16" s="4">
        <v>0</v>
      </c>
      <c r="R16" s="7">
        <v>44855</v>
      </c>
      <c r="S16" s="6">
        <v>44871</v>
      </c>
      <c r="T16" s="4" t="s">
        <v>34</v>
      </c>
      <c r="U16" s="4">
        <v>-324.36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44</v>
      </c>
      <c r="E17" s="4" t="s">
        <v>69</v>
      </c>
      <c r="F17" s="6">
        <v>44855</v>
      </c>
      <c r="G17" s="6">
        <v>44856</v>
      </c>
      <c r="H17" s="4">
        <v>1</v>
      </c>
      <c r="I17" s="4">
        <v>1</v>
      </c>
      <c r="J17" s="4">
        <v>1</v>
      </c>
      <c r="K17" s="4" t="s">
        <v>30</v>
      </c>
      <c r="L17" s="4">
        <v>324.36</v>
      </c>
      <c r="M17" s="4">
        <v>324.36</v>
      </c>
      <c r="N17" s="4" t="s">
        <v>78</v>
      </c>
      <c r="O17" s="4" t="s">
        <v>61</v>
      </c>
      <c r="P17" s="4" t="s">
        <v>33</v>
      </c>
      <c r="Q17" s="4">
        <v>0</v>
      </c>
      <c r="R17" s="7">
        <v>44855</v>
      </c>
      <c r="S17" s="6">
        <v>44871</v>
      </c>
      <c r="T17" s="4" t="s">
        <v>34</v>
      </c>
      <c r="U17" s="4">
        <v>324.36</v>
      </c>
      <c r="V17" s="4">
        <v>0</v>
      </c>
      <c r="W17" s="4">
        <v>0</v>
      </c>
      <c r="X17" s="4" t="s">
        <v>79</v>
      </c>
      <c r="Y17" s="4" t="s">
        <v>41</v>
      </c>
    </row>
    <row r="18" s="4" customFormat="1" spans="1:25">
      <c r="A18" s="4" t="s">
        <v>80</v>
      </c>
      <c r="B18" s="4" t="s">
        <v>26</v>
      </c>
      <c r="C18" s="4" t="s">
        <v>27</v>
      </c>
      <c r="D18" s="4" t="s">
        <v>44</v>
      </c>
      <c r="E18" s="4" t="s">
        <v>69</v>
      </c>
      <c r="F18" s="6">
        <v>44855</v>
      </c>
      <c r="G18" s="6">
        <v>44856</v>
      </c>
      <c r="H18" s="4">
        <v>1</v>
      </c>
      <c r="I18" s="4">
        <v>1</v>
      </c>
      <c r="J18" s="4">
        <v>1</v>
      </c>
      <c r="K18" s="4" t="s">
        <v>30</v>
      </c>
      <c r="L18" s="4">
        <v>324.36</v>
      </c>
      <c r="M18" s="4">
        <v>324.36</v>
      </c>
      <c r="N18" s="4" t="s">
        <v>76</v>
      </c>
      <c r="O18" s="4" t="s">
        <v>61</v>
      </c>
      <c r="P18" s="4" t="s">
        <v>33</v>
      </c>
      <c r="Q18" s="4">
        <v>0</v>
      </c>
      <c r="R18" s="7">
        <v>44855</v>
      </c>
      <c r="S18" s="6">
        <v>44871</v>
      </c>
      <c r="T18" s="4" t="s">
        <v>34</v>
      </c>
      <c r="U18" s="4">
        <v>324.36</v>
      </c>
      <c r="V18" s="4">
        <v>0</v>
      </c>
      <c r="W18" s="4">
        <v>0</v>
      </c>
      <c r="X18" s="4" t="s">
        <v>81</v>
      </c>
      <c r="Y18" s="4" t="s">
        <v>41</v>
      </c>
    </row>
    <row r="19" s="4" customFormat="1" spans="1:25">
      <c r="A19" s="4" t="s">
        <v>82</v>
      </c>
      <c r="B19" s="4" t="s">
        <v>26</v>
      </c>
      <c r="C19" s="4" t="s">
        <v>27</v>
      </c>
      <c r="D19" s="4" t="s">
        <v>44</v>
      </c>
      <c r="E19" s="4" t="s">
        <v>83</v>
      </c>
      <c r="F19" s="6">
        <v>44855</v>
      </c>
      <c r="G19" s="6">
        <v>44856</v>
      </c>
      <c r="H19" s="4">
        <v>1</v>
      </c>
      <c r="I19" s="4">
        <v>1</v>
      </c>
      <c r="J19" s="4">
        <v>1</v>
      </c>
      <c r="K19" s="4" t="s">
        <v>30</v>
      </c>
      <c r="L19" s="4">
        <v>497.76</v>
      </c>
      <c r="M19" s="4">
        <v>497.76</v>
      </c>
      <c r="N19" s="4" t="s">
        <v>84</v>
      </c>
      <c r="O19" s="4" t="s">
        <v>61</v>
      </c>
      <c r="P19" s="4" t="s">
        <v>33</v>
      </c>
      <c r="Q19" s="4">
        <v>0</v>
      </c>
      <c r="R19" s="7">
        <v>44855</v>
      </c>
      <c r="S19" s="6">
        <v>44871</v>
      </c>
      <c r="T19" s="4" t="s">
        <v>34</v>
      </c>
      <c r="U19" s="4">
        <v>497.76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85</v>
      </c>
      <c r="B20" s="4" t="s">
        <v>26</v>
      </c>
      <c r="C20" s="4" t="s">
        <v>27</v>
      </c>
      <c r="D20" s="4" t="s">
        <v>86</v>
      </c>
      <c r="E20" s="4" t="s">
        <v>87</v>
      </c>
      <c r="F20" s="6">
        <v>44855</v>
      </c>
      <c r="G20" s="6">
        <v>44856</v>
      </c>
      <c r="H20" s="4">
        <v>2</v>
      </c>
      <c r="I20" s="4">
        <v>1</v>
      </c>
      <c r="J20" s="4">
        <v>2</v>
      </c>
      <c r="K20" s="4" t="s">
        <v>30</v>
      </c>
      <c r="L20" s="4">
        <v>532</v>
      </c>
      <c r="M20" s="4">
        <v>532</v>
      </c>
      <c r="N20" s="4" t="s">
        <v>88</v>
      </c>
      <c r="O20" s="4" t="s">
        <v>61</v>
      </c>
      <c r="P20" s="4" t="s">
        <v>33</v>
      </c>
      <c r="Q20" s="4">
        <v>0</v>
      </c>
      <c r="R20" s="7">
        <v>44855</v>
      </c>
      <c r="S20" s="6">
        <v>44871</v>
      </c>
      <c r="T20" s="4" t="s">
        <v>34</v>
      </c>
      <c r="U20" s="4">
        <v>532</v>
      </c>
      <c r="V20" s="4">
        <v>0</v>
      </c>
      <c r="W20" s="4">
        <v>0</v>
      </c>
      <c r="X20" s="4" t="s">
        <v>41</v>
      </c>
      <c r="Y20" s="4" t="s">
        <v>89</v>
      </c>
    </row>
    <row r="21" s="4" customFormat="1" spans="1:25">
      <c r="A21" s="4" t="s">
        <v>90</v>
      </c>
      <c r="B21" s="4" t="s">
        <v>26</v>
      </c>
      <c r="C21" s="4" t="s">
        <v>27</v>
      </c>
      <c r="D21" s="4" t="s">
        <v>86</v>
      </c>
      <c r="E21" s="4" t="s">
        <v>91</v>
      </c>
      <c r="F21" s="6">
        <v>44855</v>
      </c>
      <c r="G21" s="6">
        <v>44856</v>
      </c>
      <c r="H21" s="4">
        <v>1</v>
      </c>
      <c r="I21" s="4">
        <v>1</v>
      </c>
      <c r="J21" s="4">
        <v>1</v>
      </c>
      <c r="K21" s="4" t="s">
        <v>30</v>
      </c>
      <c r="L21" s="4">
        <v>336</v>
      </c>
      <c r="M21" s="4">
        <v>336</v>
      </c>
      <c r="N21" s="4" t="s">
        <v>92</v>
      </c>
      <c r="O21" s="4" t="s">
        <v>61</v>
      </c>
      <c r="P21" s="4" t="s">
        <v>33</v>
      </c>
      <c r="Q21" s="4">
        <v>0</v>
      </c>
      <c r="R21" s="7">
        <v>44855</v>
      </c>
      <c r="S21" s="6">
        <v>44871</v>
      </c>
      <c r="T21" s="4" t="s">
        <v>34</v>
      </c>
      <c r="U21" s="4">
        <v>336</v>
      </c>
      <c r="V21" s="4">
        <v>0</v>
      </c>
      <c r="W21" s="4">
        <v>0</v>
      </c>
      <c r="X21" s="4" t="s">
        <v>41</v>
      </c>
      <c r="Y21" s="4" t="s">
        <v>93</v>
      </c>
    </row>
    <row r="22" s="4" customFormat="1" spans="1:25">
      <c r="A22" s="4" t="s">
        <v>94</v>
      </c>
      <c r="B22" s="4" t="s">
        <v>26</v>
      </c>
      <c r="C22" s="4" t="s">
        <v>27</v>
      </c>
      <c r="D22" s="4" t="s">
        <v>58</v>
      </c>
      <c r="E22" s="4" t="s">
        <v>95</v>
      </c>
      <c r="F22" s="6">
        <v>44855</v>
      </c>
      <c r="G22" s="6">
        <v>44856</v>
      </c>
      <c r="H22" s="4">
        <v>1</v>
      </c>
      <c r="I22" s="4">
        <v>1</v>
      </c>
      <c r="J22" s="4">
        <v>1</v>
      </c>
      <c r="K22" s="4" t="s">
        <v>30</v>
      </c>
      <c r="L22" s="4">
        <v>377.4</v>
      </c>
      <c r="M22" s="4">
        <v>377.4</v>
      </c>
      <c r="N22" s="4" t="s">
        <v>96</v>
      </c>
      <c r="O22" s="4" t="s">
        <v>61</v>
      </c>
      <c r="P22" s="4" t="s">
        <v>33</v>
      </c>
      <c r="Q22" s="4">
        <v>0</v>
      </c>
      <c r="R22" s="7">
        <v>44855</v>
      </c>
      <c r="S22" s="6">
        <v>44871</v>
      </c>
      <c r="T22" s="4" t="s">
        <v>34</v>
      </c>
      <c r="U22" s="4">
        <v>377.4</v>
      </c>
      <c r="V22" s="4">
        <v>0</v>
      </c>
      <c r="W22" s="4">
        <v>0</v>
      </c>
      <c r="X22" s="4" t="s">
        <v>97</v>
      </c>
      <c r="Y22" s="4" t="s">
        <v>41</v>
      </c>
    </row>
    <row r="23" s="4" customFormat="1" spans="1:25">
      <c r="A23" s="4" t="s">
        <v>98</v>
      </c>
      <c r="B23" s="4" t="s">
        <v>26</v>
      </c>
      <c r="C23" s="4" t="s">
        <v>27</v>
      </c>
      <c r="D23" s="4" t="s">
        <v>86</v>
      </c>
      <c r="E23" s="4" t="s">
        <v>87</v>
      </c>
      <c r="F23" s="6">
        <v>44855</v>
      </c>
      <c r="G23" s="6">
        <v>44856</v>
      </c>
      <c r="H23" s="4">
        <v>2</v>
      </c>
      <c r="I23" s="4">
        <v>1</v>
      </c>
      <c r="J23" s="4">
        <v>2</v>
      </c>
      <c r="K23" s="4" t="s">
        <v>30</v>
      </c>
      <c r="L23" s="4">
        <v>532</v>
      </c>
      <c r="M23" s="4">
        <v>532</v>
      </c>
      <c r="N23" s="4" t="s">
        <v>99</v>
      </c>
      <c r="O23" s="4" t="s">
        <v>61</v>
      </c>
      <c r="P23" s="4" t="s">
        <v>33</v>
      </c>
      <c r="Q23" s="4">
        <v>0</v>
      </c>
      <c r="R23" s="7">
        <v>44855</v>
      </c>
      <c r="S23" s="6">
        <v>44871</v>
      </c>
      <c r="T23" s="4" t="s">
        <v>34</v>
      </c>
      <c r="U23" s="4">
        <v>532</v>
      </c>
      <c r="V23" s="4">
        <v>0</v>
      </c>
      <c r="W23" s="4">
        <v>0</v>
      </c>
      <c r="X23" s="4" t="s">
        <v>41</v>
      </c>
      <c r="Y23" s="4" t="s">
        <v>100</v>
      </c>
    </row>
    <row r="24" s="4" customFormat="1" spans="1:25">
      <c r="A24" s="4" t="s">
        <v>101</v>
      </c>
      <c r="B24" s="4" t="s">
        <v>26</v>
      </c>
      <c r="C24" s="4" t="s">
        <v>27</v>
      </c>
      <c r="D24" s="4" t="s">
        <v>44</v>
      </c>
      <c r="E24" s="4" t="s">
        <v>102</v>
      </c>
      <c r="F24" s="6">
        <v>44855</v>
      </c>
      <c r="G24" s="6">
        <v>44856</v>
      </c>
      <c r="H24" s="4">
        <v>1</v>
      </c>
      <c r="I24" s="4">
        <v>1</v>
      </c>
      <c r="J24" s="4">
        <v>1</v>
      </c>
      <c r="K24" s="4" t="s">
        <v>30</v>
      </c>
      <c r="L24" s="4">
        <v>498.75</v>
      </c>
      <c r="M24" s="4">
        <v>498.75</v>
      </c>
      <c r="N24" s="4" t="s">
        <v>74</v>
      </c>
      <c r="O24" s="4" t="s">
        <v>61</v>
      </c>
      <c r="P24" s="4" t="s">
        <v>33</v>
      </c>
      <c r="Q24" s="4">
        <v>0</v>
      </c>
      <c r="R24" s="7">
        <v>44855</v>
      </c>
      <c r="S24" s="6">
        <v>44871</v>
      </c>
      <c r="T24" s="4" t="s">
        <v>34</v>
      </c>
      <c r="U24" s="4">
        <v>498.75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103</v>
      </c>
      <c r="B25" s="4" t="s">
        <v>26</v>
      </c>
      <c r="C25" s="4" t="s">
        <v>27</v>
      </c>
      <c r="D25" s="4" t="s">
        <v>44</v>
      </c>
      <c r="E25" s="4" t="s">
        <v>104</v>
      </c>
      <c r="F25" s="6">
        <v>44855</v>
      </c>
      <c r="G25" s="6">
        <v>44856</v>
      </c>
      <c r="H25" s="4">
        <v>1</v>
      </c>
      <c r="I25" s="4">
        <v>1</v>
      </c>
      <c r="J25" s="4">
        <v>1</v>
      </c>
      <c r="K25" s="4" t="s">
        <v>30</v>
      </c>
      <c r="L25" s="4">
        <v>498.75</v>
      </c>
      <c r="M25" s="4">
        <v>498.75</v>
      </c>
      <c r="N25" s="4" t="s">
        <v>78</v>
      </c>
      <c r="O25" s="4" t="s">
        <v>61</v>
      </c>
      <c r="P25" s="4" t="s">
        <v>33</v>
      </c>
      <c r="Q25" s="4">
        <v>0</v>
      </c>
      <c r="R25" s="7">
        <v>44855</v>
      </c>
      <c r="S25" s="6">
        <v>44871</v>
      </c>
      <c r="T25" s="4" t="s">
        <v>34</v>
      </c>
      <c r="U25" s="4">
        <v>498.75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105</v>
      </c>
      <c r="B26" s="4" t="s">
        <v>26</v>
      </c>
      <c r="C26" s="4" t="s">
        <v>27</v>
      </c>
      <c r="D26" s="4" t="s">
        <v>44</v>
      </c>
      <c r="E26" s="4" t="s">
        <v>104</v>
      </c>
      <c r="F26" s="6">
        <v>44855</v>
      </c>
      <c r="G26" s="6">
        <v>44856</v>
      </c>
      <c r="H26" s="4">
        <v>1</v>
      </c>
      <c r="I26" s="4">
        <v>1</v>
      </c>
      <c r="J26" s="4">
        <v>1</v>
      </c>
      <c r="K26" s="4" t="s">
        <v>30</v>
      </c>
      <c r="L26" s="4">
        <v>498.75</v>
      </c>
      <c r="M26" s="4">
        <v>498.75</v>
      </c>
      <c r="N26" s="4" t="s">
        <v>76</v>
      </c>
      <c r="O26" s="4" t="s">
        <v>61</v>
      </c>
      <c r="P26" s="4" t="s">
        <v>33</v>
      </c>
      <c r="Q26" s="4">
        <v>0</v>
      </c>
      <c r="R26" s="7">
        <v>44855</v>
      </c>
      <c r="S26" s="6">
        <v>44871</v>
      </c>
      <c r="T26" s="4" t="s">
        <v>34</v>
      </c>
      <c r="U26" s="4">
        <v>498.75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103</v>
      </c>
      <c r="B27" s="4" t="s">
        <v>26</v>
      </c>
      <c r="C27" s="4" t="s">
        <v>42</v>
      </c>
      <c r="D27" s="4" t="s">
        <v>44</v>
      </c>
      <c r="E27" s="4" t="s">
        <v>104</v>
      </c>
      <c r="F27" s="6">
        <v>44855</v>
      </c>
      <c r="G27" s="6">
        <v>44856</v>
      </c>
      <c r="H27" s="4">
        <v>1</v>
      </c>
      <c r="I27" s="4">
        <v>1</v>
      </c>
      <c r="J27" s="4">
        <v>1</v>
      </c>
      <c r="K27" s="4" t="s">
        <v>30</v>
      </c>
      <c r="L27" s="4">
        <v>-498.75</v>
      </c>
      <c r="M27" s="4">
        <v>-498.75</v>
      </c>
      <c r="N27" s="4" t="s">
        <v>78</v>
      </c>
      <c r="O27" s="4" t="s">
        <v>61</v>
      </c>
      <c r="P27" s="4" t="s">
        <v>33</v>
      </c>
      <c r="Q27" s="4">
        <v>0</v>
      </c>
      <c r="R27" s="7">
        <v>44855</v>
      </c>
      <c r="S27" s="6">
        <v>44871</v>
      </c>
      <c r="T27" s="4" t="s">
        <v>34</v>
      </c>
      <c r="U27" s="4">
        <v>-498.75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101</v>
      </c>
      <c r="B28" s="4" t="s">
        <v>26</v>
      </c>
      <c r="C28" s="4" t="s">
        <v>42</v>
      </c>
      <c r="D28" s="4" t="s">
        <v>44</v>
      </c>
      <c r="E28" s="4" t="s">
        <v>102</v>
      </c>
      <c r="F28" s="6">
        <v>44855</v>
      </c>
      <c r="G28" s="6">
        <v>44856</v>
      </c>
      <c r="H28" s="4">
        <v>1</v>
      </c>
      <c r="I28" s="4">
        <v>1</v>
      </c>
      <c r="J28" s="4">
        <v>1</v>
      </c>
      <c r="K28" s="4" t="s">
        <v>30</v>
      </c>
      <c r="L28" s="4">
        <v>-498.75</v>
      </c>
      <c r="M28" s="4">
        <v>-498.75</v>
      </c>
      <c r="N28" s="4" t="s">
        <v>74</v>
      </c>
      <c r="O28" s="4" t="s">
        <v>61</v>
      </c>
      <c r="P28" s="4" t="s">
        <v>33</v>
      </c>
      <c r="Q28" s="4">
        <v>0</v>
      </c>
      <c r="R28" s="7">
        <v>44855</v>
      </c>
      <c r="S28" s="6">
        <v>44871</v>
      </c>
      <c r="T28" s="4" t="s">
        <v>34</v>
      </c>
      <c r="U28" s="4">
        <v>-498.75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105</v>
      </c>
      <c r="B29" s="4" t="s">
        <v>26</v>
      </c>
      <c r="C29" s="4" t="s">
        <v>42</v>
      </c>
      <c r="D29" s="4" t="s">
        <v>44</v>
      </c>
      <c r="E29" s="4" t="s">
        <v>104</v>
      </c>
      <c r="F29" s="6">
        <v>44855</v>
      </c>
      <c r="G29" s="6">
        <v>44856</v>
      </c>
      <c r="H29" s="4">
        <v>1</v>
      </c>
      <c r="I29" s="4">
        <v>1</v>
      </c>
      <c r="J29" s="4">
        <v>1</v>
      </c>
      <c r="K29" s="4" t="s">
        <v>30</v>
      </c>
      <c r="L29" s="4">
        <v>-498.75</v>
      </c>
      <c r="M29" s="4">
        <v>-498.75</v>
      </c>
      <c r="N29" s="4" t="s">
        <v>76</v>
      </c>
      <c r="O29" s="4" t="s">
        <v>61</v>
      </c>
      <c r="P29" s="4" t="s">
        <v>33</v>
      </c>
      <c r="Q29" s="4">
        <v>0</v>
      </c>
      <c r="R29" s="7">
        <v>44855</v>
      </c>
      <c r="S29" s="6">
        <v>44871</v>
      </c>
      <c r="T29" s="4" t="s">
        <v>34</v>
      </c>
      <c r="U29" s="4">
        <v>-498.75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106</v>
      </c>
      <c r="B30" s="4" t="s">
        <v>26</v>
      </c>
      <c r="C30" s="4" t="s">
        <v>27</v>
      </c>
      <c r="D30" s="4" t="s">
        <v>86</v>
      </c>
      <c r="E30" s="4" t="s">
        <v>87</v>
      </c>
      <c r="F30" s="6">
        <v>44856</v>
      </c>
      <c r="G30" s="6">
        <v>44857</v>
      </c>
      <c r="H30" s="4">
        <v>1</v>
      </c>
      <c r="I30" s="4">
        <v>1</v>
      </c>
      <c r="J30" s="4">
        <v>1</v>
      </c>
      <c r="K30" s="4" t="s">
        <v>30</v>
      </c>
      <c r="L30" s="4">
        <v>273</v>
      </c>
      <c r="M30" s="4">
        <v>273</v>
      </c>
      <c r="N30" s="4" t="s">
        <v>107</v>
      </c>
      <c r="O30" s="4" t="s">
        <v>108</v>
      </c>
      <c r="P30" s="4" t="s">
        <v>33</v>
      </c>
      <c r="Q30" s="4">
        <v>0</v>
      </c>
      <c r="R30" s="7">
        <v>44849</v>
      </c>
      <c r="S30" s="6">
        <v>44872</v>
      </c>
      <c r="T30" s="4" t="s">
        <v>34</v>
      </c>
      <c r="U30" s="4">
        <v>273</v>
      </c>
      <c r="V30" s="4">
        <v>0</v>
      </c>
      <c r="W30" s="4">
        <v>0</v>
      </c>
      <c r="X30" s="4" t="s">
        <v>41</v>
      </c>
      <c r="Y30" s="4" t="s">
        <v>109</v>
      </c>
    </row>
    <row r="31" s="4" customFormat="1" spans="1:25">
      <c r="A31" s="4" t="s">
        <v>110</v>
      </c>
      <c r="B31" s="4" t="s">
        <v>26</v>
      </c>
      <c r="C31" s="4" t="s">
        <v>27</v>
      </c>
      <c r="D31" s="4" t="s">
        <v>86</v>
      </c>
      <c r="E31" s="4" t="s">
        <v>87</v>
      </c>
      <c r="F31" s="6">
        <v>44856</v>
      </c>
      <c r="G31" s="6">
        <v>44857</v>
      </c>
      <c r="H31" s="4">
        <v>4</v>
      </c>
      <c r="I31" s="4">
        <v>1</v>
      </c>
      <c r="J31" s="4">
        <v>4</v>
      </c>
      <c r="K31" s="4" t="s">
        <v>30</v>
      </c>
      <c r="L31" s="4">
        <v>1064</v>
      </c>
      <c r="M31" s="4">
        <v>1064</v>
      </c>
      <c r="N31" s="4" t="s">
        <v>111</v>
      </c>
      <c r="O31" s="4" t="s">
        <v>108</v>
      </c>
      <c r="P31" s="4" t="s">
        <v>33</v>
      </c>
      <c r="Q31" s="4">
        <v>0</v>
      </c>
      <c r="R31" s="7">
        <v>44854</v>
      </c>
      <c r="S31" s="6">
        <v>44872</v>
      </c>
      <c r="T31" s="4" t="s">
        <v>34</v>
      </c>
      <c r="U31" s="4">
        <v>1064</v>
      </c>
      <c r="V31" s="4">
        <v>0</v>
      </c>
      <c r="W31" s="4">
        <v>0</v>
      </c>
      <c r="X31" s="4" t="s">
        <v>41</v>
      </c>
      <c r="Y31" s="4" t="s">
        <v>112</v>
      </c>
    </row>
    <row r="32" s="4" customFormat="1" spans="1:25">
      <c r="A32" s="4" t="s">
        <v>113</v>
      </c>
      <c r="B32" s="4" t="s">
        <v>26</v>
      </c>
      <c r="C32" s="4" t="s">
        <v>27</v>
      </c>
      <c r="D32" s="4" t="s">
        <v>44</v>
      </c>
      <c r="E32" s="4" t="s">
        <v>114</v>
      </c>
      <c r="F32" s="6">
        <v>44856</v>
      </c>
      <c r="G32" s="6">
        <v>44857</v>
      </c>
      <c r="H32" s="4">
        <v>2</v>
      </c>
      <c r="I32" s="4">
        <v>1</v>
      </c>
      <c r="J32" s="4">
        <v>2</v>
      </c>
      <c r="K32" s="4" t="s">
        <v>30</v>
      </c>
      <c r="L32" s="4">
        <v>1120</v>
      </c>
      <c r="M32" s="4">
        <v>1120</v>
      </c>
      <c r="N32" s="4" t="s">
        <v>115</v>
      </c>
      <c r="O32" s="4" t="s">
        <v>108</v>
      </c>
      <c r="P32" s="4" t="s">
        <v>33</v>
      </c>
      <c r="Q32" s="4">
        <v>0</v>
      </c>
      <c r="R32" s="7">
        <v>44856</v>
      </c>
      <c r="S32" s="6">
        <v>44872</v>
      </c>
      <c r="T32" s="4" t="s">
        <v>34</v>
      </c>
      <c r="U32" s="4">
        <v>1120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116</v>
      </c>
      <c r="B33" s="4" t="s">
        <v>26</v>
      </c>
      <c r="C33" s="4" t="s">
        <v>27</v>
      </c>
      <c r="D33" s="4" t="s">
        <v>44</v>
      </c>
      <c r="E33" s="4" t="s">
        <v>49</v>
      </c>
      <c r="F33" s="6">
        <v>44856</v>
      </c>
      <c r="G33" s="6">
        <v>44857</v>
      </c>
      <c r="H33" s="4">
        <v>1</v>
      </c>
      <c r="I33" s="4">
        <v>1</v>
      </c>
      <c r="J33" s="4">
        <v>1</v>
      </c>
      <c r="K33" s="4" t="s">
        <v>30</v>
      </c>
      <c r="L33" s="4">
        <v>334.56</v>
      </c>
      <c r="M33" s="4">
        <v>334.56</v>
      </c>
      <c r="N33" s="4" t="s">
        <v>117</v>
      </c>
      <c r="O33" s="4" t="s">
        <v>108</v>
      </c>
      <c r="P33" s="4" t="s">
        <v>33</v>
      </c>
      <c r="Q33" s="4">
        <v>0</v>
      </c>
      <c r="R33" s="7">
        <v>44856</v>
      </c>
      <c r="S33" s="6">
        <v>44872</v>
      </c>
      <c r="T33" s="4" t="s">
        <v>34</v>
      </c>
      <c r="U33" s="4">
        <v>334.56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118</v>
      </c>
      <c r="B34" s="4" t="s">
        <v>26</v>
      </c>
      <c r="C34" s="4" t="s">
        <v>27</v>
      </c>
      <c r="D34" s="4" t="s">
        <v>86</v>
      </c>
      <c r="E34" s="4" t="s">
        <v>119</v>
      </c>
      <c r="F34" s="6">
        <v>44856</v>
      </c>
      <c r="G34" s="6">
        <v>44857</v>
      </c>
      <c r="H34" s="4">
        <v>1</v>
      </c>
      <c r="I34" s="4">
        <v>1</v>
      </c>
      <c r="J34" s="4">
        <v>1</v>
      </c>
      <c r="K34" s="4" t="s">
        <v>30</v>
      </c>
      <c r="L34" s="4">
        <v>385</v>
      </c>
      <c r="M34" s="4">
        <v>385</v>
      </c>
      <c r="N34" s="4" t="s">
        <v>120</v>
      </c>
      <c r="O34" s="4" t="s">
        <v>108</v>
      </c>
      <c r="P34" s="4" t="s">
        <v>33</v>
      </c>
      <c r="Q34" s="4">
        <v>0</v>
      </c>
      <c r="R34" s="7">
        <v>44856</v>
      </c>
      <c r="S34" s="6">
        <v>44872</v>
      </c>
      <c r="T34" s="4" t="s">
        <v>34</v>
      </c>
      <c r="U34" s="4">
        <v>385</v>
      </c>
      <c r="V34" s="4">
        <v>0</v>
      </c>
      <c r="W34" s="4">
        <v>0</v>
      </c>
      <c r="X34" s="4" t="s">
        <v>41</v>
      </c>
      <c r="Y34" s="4" t="s">
        <v>121</v>
      </c>
    </row>
    <row r="35" s="4" customFormat="1" spans="1:25">
      <c r="A35" s="4" t="s">
        <v>122</v>
      </c>
      <c r="B35" s="4" t="s">
        <v>26</v>
      </c>
      <c r="C35" s="4" t="s">
        <v>27</v>
      </c>
      <c r="D35" s="4" t="s">
        <v>123</v>
      </c>
      <c r="E35" s="4" t="s">
        <v>124</v>
      </c>
      <c r="F35" s="6">
        <v>44856</v>
      </c>
      <c r="G35" s="6">
        <v>44857</v>
      </c>
      <c r="H35" s="4">
        <v>1</v>
      </c>
      <c r="I35" s="4">
        <v>1</v>
      </c>
      <c r="J35" s="4">
        <v>1</v>
      </c>
      <c r="K35" s="4" t="s">
        <v>30</v>
      </c>
      <c r="L35" s="4">
        <v>222.36</v>
      </c>
      <c r="M35" s="4">
        <v>222.36</v>
      </c>
      <c r="N35" s="4" t="s">
        <v>125</v>
      </c>
      <c r="O35" s="4" t="s">
        <v>108</v>
      </c>
      <c r="P35" s="4" t="s">
        <v>33</v>
      </c>
      <c r="Q35" s="4">
        <v>0</v>
      </c>
      <c r="R35" s="7">
        <v>44856</v>
      </c>
      <c r="S35" s="6">
        <v>44872</v>
      </c>
      <c r="T35" s="4" t="s">
        <v>34</v>
      </c>
      <c r="U35" s="4">
        <v>222.36</v>
      </c>
      <c r="V35" s="4">
        <v>0</v>
      </c>
      <c r="W35" s="4">
        <v>0</v>
      </c>
      <c r="X35" s="4" t="s">
        <v>41</v>
      </c>
      <c r="Y3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9"/>
  <sheetViews>
    <sheetView tabSelected="1" workbookViewId="0">
      <selection activeCell="A35" sqref="A35:E3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hidden="1" spans="1:9">
      <c r="A2" s="5">
        <v>999221454084500</v>
      </c>
      <c r="B2" s="6">
        <v>44848</v>
      </c>
      <c r="C2" s="6">
        <v>44855</v>
      </c>
      <c r="D2" s="4">
        <v>2333.1</v>
      </c>
      <c r="E2" s="4" t="str">
        <f>VLOOKUP(A2,HOP!A:L,12,0)</f>
        <v>2333.10</v>
      </c>
      <c r="F2" s="4" t="str">
        <f>VLOOKUP(A2,HOP!A:C,3,0)</f>
        <v>2740217</v>
      </c>
      <c r="G2" s="4">
        <f>D2-E2</f>
        <v>0</v>
      </c>
      <c r="H2" s="4" t="str">
        <f>$H$1&amp;F2</f>
        <v>，2740217</v>
      </c>
      <c r="I2" s="4" t="str">
        <f>VLOOKUP(A2,HOP!A:U,21,0)</f>
        <v>直连</v>
      </c>
    </row>
    <row r="3" s="4" customFormat="1" hidden="1" spans="1:9">
      <c r="A3" s="5">
        <v>999221493079345</v>
      </c>
      <c r="B3" s="6">
        <v>44854</v>
      </c>
      <c r="C3" s="6">
        <v>44855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9" si="0">D3-E3</f>
        <v>#N/A</v>
      </c>
      <c r="H3" s="4" t="e">
        <f t="shared" ref="H3:H29" si="1">$H$1&amp;F3</f>
        <v>#N/A</v>
      </c>
      <c r="I3" s="4" t="e">
        <f>VLOOKUP(A3,HOP!A:U,21,0)</f>
        <v>#N/A</v>
      </c>
    </row>
    <row r="4" s="4" customFormat="1" hidden="1" spans="1:9">
      <c r="A4" s="5">
        <v>999221496729794</v>
      </c>
      <c r="B4" s="6">
        <v>44854</v>
      </c>
      <c r="C4" s="6">
        <v>44855</v>
      </c>
      <c r="D4" s="4">
        <v>599.76</v>
      </c>
      <c r="E4" s="4" t="str">
        <f>VLOOKUP(A4,HOP!A:L,12,0)</f>
        <v>599.76</v>
      </c>
      <c r="F4" s="4" t="str">
        <f>VLOOKUP(A4,HOP!A:C,3,0)</f>
        <v>2750013</v>
      </c>
      <c r="G4" s="4">
        <f t="shared" si="0"/>
        <v>0</v>
      </c>
      <c r="H4" s="4" t="str">
        <f t="shared" si="1"/>
        <v>，2750013</v>
      </c>
      <c r="I4" s="4" t="str">
        <f>VLOOKUP(A4,HOP!A:U,21,0)</f>
        <v>直采</v>
      </c>
    </row>
    <row r="5" s="4" customFormat="1" hidden="1" spans="1:9">
      <c r="A5" s="5">
        <v>999221498559053</v>
      </c>
      <c r="B5" s="6">
        <v>44854</v>
      </c>
      <c r="C5" s="6">
        <v>44855</v>
      </c>
      <c r="D5" s="4">
        <v>669.12</v>
      </c>
      <c r="E5" s="4" t="str">
        <f>VLOOKUP(A5,HOP!A:L,12,0)</f>
        <v>669.12</v>
      </c>
      <c r="F5" s="4" t="str">
        <f>VLOOKUP(A5,HOP!A:C,3,0)</f>
        <v>2750462</v>
      </c>
      <c r="G5" s="4">
        <f t="shared" si="0"/>
        <v>0</v>
      </c>
      <c r="H5" s="4" t="str">
        <f t="shared" si="1"/>
        <v>，2750462</v>
      </c>
      <c r="I5" s="4" t="str">
        <f>VLOOKUP(A5,HOP!A:U,21,0)</f>
        <v>直采</v>
      </c>
    </row>
    <row r="6" s="4" customFormat="1" hidden="1" spans="1:9">
      <c r="A6" s="5">
        <v>999221500077986</v>
      </c>
      <c r="B6" s="6">
        <v>44854</v>
      </c>
      <c r="C6" s="6">
        <v>44855</v>
      </c>
      <c r="D6" s="4">
        <v>497.76</v>
      </c>
      <c r="E6" s="4" t="str">
        <f>VLOOKUP(A6,HOP!A:L,12,0)</f>
        <v>497.76</v>
      </c>
      <c r="F6" s="4" t="str">
        <f>VLOOKUP(A6,HOP!A:C,3,0)</f>
        <v>2750827</v>
      </c>
      <c r="G6" s="4">
        <f t="shared" si="0"/>
        <v>0</v>
      </c>
      <c r="H6" s="4" t="str">
        <f t="shared" si="1"/>
        <v>，2750827</v>
      </c>
      <c r="I6" s="4" t="str">
        <f>VLOOKUP(A6,HOP!A:U,21,0)</f>
        <v>直采</v>
      </c>
    </row>
    <row r="7" s="4" customFormat="1" hidden="1" spans="1:9">
      <c r="A7" s="5">
        <v>999221459286190</v>
      </c>
      <c r="B7" s="6">
        <v>44855</v>
      </c>
      <c r="C7" s="6">
        <v>44856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999221491914569</v>
      </c>
      <c r="B8" s="6">
        <v>44855</v>
      </c>
      <c r="C8" s="6">
        <v>44856</v>
      </c>
      <c r="D8" s="4">
        <v>2998.8</v>
      </c>
      <c r="E8" s="4" t="str">
        <f>VLOOKUP(A8,HOP!A:L,12,0)</f>
        <v>2998.80</v>
      </c>
      <c r="F8" s="4" t="str">
        <f>VLOOKUP(A8,HOP!A:C,3,0)</f>
        <v>2748826</v>
      </c>
      <c r="G8" s="4">
        <f t="shared" si="0"/>
        <v>0</v>
      </c>
      <c r="H8" s="4" t="str">
        <f t="shared" si="1"/>
        <v>，2748826</v>
      </c>
      <c r="I8" s="4" t="str">
        <f>VLOOKUP(A8,HOP!A:U,21,0)</f>
        <v>直采</v>
      </c>
    </row>
    <row r="9" s="4" customFormat="1" hidden="1" spans="1:9">
      <c r="A9" s="5">
        <v>999221491945770</v>
      </c>
      <c r="B9" s="6">
        <v>44855</v>
      </c>
      <c r="C9" s="6">
        <v>44856</v>
      </c>
      <c r="D9" s="4">
        <v>334.56</v>
      </c>
      <c r="E9" s="4" t="str">
        <f>VLOOKUP(A9,HOP!A:L,12,0)</f>
        <v>334.56</v>
      </c>
      <c r="F9" s="4" t="str">
        <f>VLOOKUP(A9,HOP!A:C,3,0)</f>
        <v>2748835</v>
      </c>
      <c r="G9" s="4">
        <f t="shared" si="0"/>
        <v>0</v>
      </c>
      <c r="H9" s="4" t="str">
        <f t="shared" si="1"/>
        <v>，2748835</v>
      </c>
      <c r="I9" s="4" t="str">
        <f>VLOOKUP(A9,HOP!A:U,21,0)</f>
        <v>直采</v>
      </c>
    </row>
    <row r="10" s="4" customFormat="1" hidden="1" spans="1:9">
      <c r="A10" s="5">
        <v>999221500954664</v>
      </c>
      <c r="B10" s="6">
        <v>44855</v>
      </c>
      <c r="C10" s="6">
        <v>44856</v>
      </c>
      <c r="D10" s="4">
        <v>324.36</v>
      </c>
      <c r="E10" s="4" t="str">
        <f>VLOOKUP(A10,HOP!A:L,12,0)</f>
        <v>324.36</v>
      </c>
      <c r="F10" s="4" t="str">
        <f>VLOOKUP(A10,HOP!A:C,3,0)</f>
        <v>2751144</v>
      </c>
      <c r="G10" s="4">
        <f t="shared" si="0"/>
        <v>0</v>
      </c>
      <c r="H10" s="4" t="str">
        <f t="shared" si="1"/>
        <v>，2751144</v>
      </c>
      <c r="I10" s="4" t="str">
        <f>VLOOKUP(A10,HOP!A:U,21,0)</f>
        <v>直采</v>
      </c>
    </row>
    <row r="11" s="4" customFormat="1" hidden="1" spans="1:9">
      <c r="A11" s="5">
        <v>999221501764062</v>
      </c>
      <c r="B11" s="6">
        <v>44855</v>
      </c>
      <c r="C11" s="6">
        <v>44856</v>
      </c>
      <c r="D11" s="4">
        <v>497.76</v>
      </c>
      <c r="E11" s="4" t="str">
        <f>VLOOKUP(A11,HOP!A:L,12,0)</f>
        <v>497.76</v>
      </c>
      <c r="F11" s="4" t="str">
        <f>VLOOKUP(A11,HOP!A:C,3,0)</f>
        <v>2751432</v>
      </c>
      <c r="G11" s="4">
        <f t="shared" si="0"/>
        <v>0</v>
      </c>
      <c r="H11" s="4" t="str">
        <f t="shared" si="1"/>
        <v>，2751432</v>
      </c>
      <c r="I11" s="4" t="str">
        <f>VLOOKUP(A11,HOP!A:U,21,0)</f>
        <v>直采</v>
      </c>
    </row>
    <row r="12" s="4" customFormat="1" hidden="1" spans="1:9">
      <c r="A12" s="5">
        <v>999221501948263</v>
      </c>
      <c r="B12" s="6">
        <v>44855</v>
      </c>
      <c r="C12" s="6">
        <v>44856</v>
      </c>
      <c r="D12" s="4">
        <v>334.56</v>
      </c>
      <c r="E12" s="4" t="str">
        <f>VLOOKUP(A12,HOP!A:L,12,0)</f>
        <v>334.56</v>
      </c>
      <c r="F12" s="4" t="str">
        <f>VLOOKUP(A12,HOP!A:C,3,0)</f>
        <v>2751483</v>
      </c>
      <c r="G12" s="4">
        <f t="shared" si="0"/>
        <v>0</v>
      </c>
      <c r="H12" s="4" t="str">
        <f t="shared" si="1"/>
        <v>，2751483</v>
      </c>
      <c r="I12" s="4" t="str">
        <f>VLOOKUP(A12,HOP!A:U,21,0)</f>
        <v>直采</v>
      </c>
    </row>
    <row r="13" s="4" customFormat="1" hidden="1" spans="1:9">
      <c r="A13" s="5">
        <v>999221501977148</v>
      </c>
      <c r="B13" s="6">
        <v>44855</v>
      </c>
      <c r="C13" s="6">
        <v>44856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999221502292991</v>
      </c>
      <c r="B14" s="6">
        <v>44855</v>
      </c>
      <c r="C14" s="6">
        <v>44856</v>
      </c>
      <c r="D14" s="4">
        <v>324.36</v>
      </c>
      <c r="E14" s="4" t="str">
        <f>VLOOKUP(A14,HOP!A:L,12,0)</f>
        <v>324.36</v>
      </c>
      <c r="F14" s="4" t="str">
        <f>VLOOKUP(A14,HOP!A:C,3,0)</f>
        <v>2751557</v>
      </c>
      <c r="G14" s="4">
        <f t="shared" si="0"/>
        <v>0</v>
      </c>
      <c r="H14" s="4" t="str">
        <f t="shared" si="1"/>
        <v>，2751557</v>
      </c>
      <c r="I14" s="4" t="str">
        <f>VLOOKUP(A14,HOP!A:U,21,0)</f>
        <v>直采</v>
      </c>
    </row>
    <row r="15" s="4" customFormat="1" hidden="1" spans="1:9">
      <c r="A15" s="5">
        <v>999221502305406</v>
      </c>
      <c r="B15" s="6">
        <v>44855</v>
      </c>
      <c r="C15" s="6">
        <v>44856</v>
      </c>
      <c r="D15" s="4">
        <v>324.36</v>
      </c>
      <c r="E15" s="4" t="str">
        <f>VLOOKUP(A15,HOP!A:L,12,0)</f>
        <v>324.36</v>
      </c>
      <c r="F15" s="4" t="str">
        <f>VLOOKUP(A15,HOP!A:C,3,0)</f>
        <v>2751567</v>
      </c>
      <c r="G15" s="4">
        <f t="shared" si="0"/>
        <v>0</v>
      </c>
      <c r="H15" s="4" t="str">
        <f t="shared" si="1"/>
        <v>，2751567</v>
      </c>
      <c r="I15" s="4" t="str">
        <f>VLOOKUP(A15,HOP!A:U,21,0)</f>
        <v>直采</v>
      </c>
    </row>
    <row r="16" s="4" customFormat="1" hidden="1" spans="1:9">
      <c r="A16" s="5">
        <v>999221502421767</v>
      </c>
      <c r="B16" s="6">
        <v>44855</v>
      </c>
      <c r="C16" s="6">
        <v>44856</v>
      </c>
      <c r="D16" s="4">
        <v>497.76</v>
      </c>
      <c r="E16" s="4" t="str">
        <f>VLOOKUP(A16,HOP!A:L,12,0)</f>
        <v>497.76</v>
      </c>
      <c r="F16" s="4" t="str">
        <f>VLOOKUP(A16,HOP!A:C,3,0)</f>
        <v>2751621</v>
      </c>
      <c r="G16" s="4">
        <f t="shared" si="0"/>
        <v>0</v>
      </c>
      <c r="H16" s="4" t="str">
        <f t="shared" si="1"/>
        <v>，2751621</v>
      </c>
      <c r="I16" s="4" t="str">
        <f>VLOOKUP(A16,HOP!A:U,21,0)</f>
        <v>直采</v>
      </c>
    </row>
    <row r="17" s="4" customFormat="1" spans="1:11">
      <c r="A17" s="5">
        <v>999221503060352</v>
      </c>
      <c r="B17" s="6">
        <v>44855</v>
      </c>
      <c r="C17" s="6">
        <v>44856</v>
      </c>
      <c r="D17" s="4">
        <v>532</v>
      </c>
      <c r="E17" s="4">
        <v>532</v>
      </c>
      <c r="F17" s="8" t="s">
        <v>127</v>
      </c>
      <c r="G17" s="4">
        <f t="shared" si="0"/>
        <v>0</v>
      </c>
      <c r="H17" s="4" t="str">
        <f t="shared" si="1"/>
        <v>，202210211403090020</v>
      </c>
      <c r="I17" s="4" t="e">
        <f>VLOOKUP(A17,HOP!A:U,21,0)</f>
        <v>#N/A</v>
      </c>
      <c r="J17" s="4">
        <v>10.21</v>
      </c>
      <c r="K17" s="4" t="s">
        <v>128</v>
      </c>
    </row>
    <row r="18" s="4" customFormat="1" spans="1:11">
      <c r="A18" s="5">
        <v>999221503071340</v>
      </c>
      <c r="B18" s="6">
        <v>44855</v>
      </c>
      <c r="C18" s="6">
        <v>44856</v>
      </c>
      <c r="D18" s="4">
        <v>336</v>
      </c>
      <c r="E18" s="4">
        <v>336</v>
      </c>
      <c r="F18" s="8" t="s">
        <v>129</v>
      </c>
      <c r="G18" s="4">
        <f t="shared" si="0"/>
        <v>0</v>
      </c>
      <c r="H18" s="4" t="str">
        <f t="shared" si="1"/>
        <v>，202210211404380020</v>
      </c>
      <c r="I18" s="4" t="e">
        <f>VLOOKUP(A18,HOP!A:U,21,0)</f>
        <v>#N/A</v>
      </c>
      <c r="J18" s="4">
        <v>10.21</v>
      </c>
      <c r="K18" s="4" t="s">
        <v>130</v>
      </c>
    </row>
    <row r="19" s="4" customFormat="1" hidden="1" spans="1:9">
      <c r="A19" s="5">
        <v>21503566684</v>
      </c>
      <c r="B19" s="6">
        <v>44855</v>
      </c>
      <c r="C19" s="6">
        <v>44856</v>
      </c>
      <c r="D19" s="4">
        <v>377.4</v>
      </c>
      <c r="E19" s="4" t="str">
        <f>VLOOKUP(A19,HOP!A:L,12,0)</f>
        <v>377.40</v>
      </c>
      <c r="F19" s="4" t="str">
        <f>VLOOKUP(A19,HOP!A:C,3,0)</f>
        <v>2751986</v>
      </c>
      <c r="G19" s="4">
        <f t="shared" si="0"/>
        <v>0</v>
      </c>
      <c r="H19" s="4" t="str">
        <f t="shared" si="1"/>
        <v>，2751986</v>
      </c>
      <c r="I19" s="4" t="str">
        <f>VLOOKUP(A19,HOP!A:U,21,0)</f>
        <v>直采</v>
      </c>
    </row>
    <row r="20" s="4" customFormat="1" spans="1:10">
      <c r="A20" s="5">
        <v>21506072593</v>
      </c>
      <c r="B20" s="6">
        <v>44855</v>
      </c>
      <c r="C20" s="6">
        <v>44856</v>
      </c>
      <c r="D20" s="4">
        <v>532</v>
      </c>
      <c r="E20" s="4">
        <v>532</v>
      </c>
      <c r="F20" s="8" t="s">
        <v>131</v>
      </c>
      <c r="G20" s="4">
        <f t="shared" si="0"/>
        <v>0</v>
      </c>
      <c r="H20" s="4" t="str">
        <f t="shared" si="1"/>
        <v>，202210211952110071</v>
      </c>
      <c r="I20" s="4" t="e">
        <f>VLOOKUP(A20,HOP!A:U,21,0)</f>
        <v>#N/A</v>
      </c>
      <c r="J20" s="4">
        <v>10.21</v>
      </c>
    </row>
    <row r="21" s="4" customFormat="1" hidden="1" spans="1:9">
      <c r="A21" s="5">
        <v>999221506138712</v>
      </c>
      <c r="B21" s="6">
        <v>44855</v>
      </c>
      <c r="C21" s="6">
        <v>44856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999221506135452</v>
      </c>
      <c r="B22" s="6">
        <v>44855</v>
      </c>
      <c r="C22" s="6">
        <v>44856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999221506166941</v>
      </c>
      <c r="B23" s="6">
        <v>44855</v>
      </c>
      <c r="C23" s="6">
        <v>44856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10">
      <c r="A24" s="5">
        <v>21459962477</v>
      </c>
      <c r="B24" s="6">
        <v>44856</v>
      </c>
      <c r="C24" s="6">
        <v>44857</v>
      </c>
      <c r="D24" s="4">
        <v>273</v>
      </c>
      <c r="E24" s="4">
        <v>273</v>
      </c>
      <c r="F24" s="8" t="s">
        <v>132</v>
      </c>
      <c r="G24" s="4">
        <f t="shared" si="0"/>
        <v>0</v>
      </c>
      <c r="H24" s="4" t="str">
        <f t="shared" si="1"/>
        <v>，202210151512250025</v>
      </c>
      <c r="I24" s="4" t="e">
        <f>VLOOKUP(A24,HOP!A:U,21,0)</f>
        <v>#N/A</v>
      </c>
      <c r="J24" s="4">
        <v>10.15</v>
      </c>
    </row>
    <row r="25" s="4" customFormat="1" spans="1:10">
      <c r="A25" s="5">
        <v>21500508143</v>
      </c>
      <c r="B25" s="6">
        <v>44856</v>
      </c>
      <c r="C25" s="6">
        <v>44857</v>
      </c>
      <c r="D25" s="4">
        <v>1064</v>
      </c>
      <c r="E25" s="4">
        <v>1064</v>
      </c>
      <c r="F25" s="8" t="s">
        <v>133</v>
      </c>
      <c r="G25" s="4">
        <f t="shared" si="0"/>
        <v>0</v>
      </c>
      <c r="H25" s="4" t="str">
        <f t="shared" si="1"/>
        <v>，202210211716570021</v>
      </c>
      <c r="I25" s="4" t="e">
        <f>VLOOKUP(A25,HOP!A:U,21,0)</f>
        <v>#N/A</v>
      </c>
      <c r="J25" s="4">
        <v>10.21</v>
      </c>
    </row>
    <row r="26" s="4" customFormat="1" spans="1:10">
      <c r="A26" s="5">
        <v>21510622621</v>
      </c>
      <c r="B26" s="6">
        <v>44856</v>
      </c>
      <c r="C26" s="6">
        <v>44857</v>
      </c>
      <c r="D26" s="4">
        <v>1120</v>
      </c>
      <c r="E26" s="4">
        <v>1120</v>
      </c>
      <c r="F26" s="8" t="s">
        <v>134</v>
      </c>
      <c r="G26" s="4">
        <f t="shared" si="0"/>
        <v>0</v>
      </c>
      <c r="H26" s="4" t="str">
        <f t="shared" si="1"/>
        <v>，202210221414050020</v>
      </c>
      <c r="I26" s="4" t="e">
        <f>VLOOKUP(A26,HOP!A:U,21,0)</f>
        <v>#N/A</v>
      </c>
      <c r="J26" s="4">
        <v>10.22</v>
      </c>
    </row>
    <row r="27" s="4" customFormat="1" hidden="1" spans="1:9">
      <c r="A27" s="5">
        <v>21511601077</v>
      </c>
      <c r="B27" s="6">
        <v>44856</v>
      </c>
      <c r="C27" s="6">
        <v>44857</v>
      </c>
      <c r="D27" s="4">
        <v>334.56</v>
      </c>
      <c r="E27" s="4" t="str">
        <f>VLOOKUP(A27,HOP!A:L,12,0)</f>
        <v>334.56</v>
      </c>
      <c r="F27" s="4" t="str">
        <f>VLOOKUP(A27,HOP!A:C,3,0)</f>
        <v>2754270</v>
      </c>
      <c r="G27" s="4">
        <f t="shared" si="0"/>
        <v>0</v>
      </c>
      <c r="H27" s="4" t="str">
        <f t="shared" si="1"/>
        <v>，2754270</v>
      </c>
      <c r="I27" s="4" t="str">
        <f>VLOOKUP(A27,HOP!A:U,21,0)</f>
        <v>直采</v>
      </c>
    </row>
    <row r="28" s="4" customFormat="1" spans="1:10">
      <c r="A28" s="5">
        <v>999221511877883</v>
      </c>
      <c r="B28" s="6">
        <v>44856</v>
      </c>
      <c r="C28" s="6">
        <v>44857</v>
      </c>
      <c r="D28" s="4">
        <v>385</v>
      </c>
      <c r="E28" s="4">
        <v>385</v>
      </c>
      <c r="F28" s="8" t="s">
        <v>135</v>
      </c>
      <c r="G28" s="4">
        <f t="shared" si="0"/>
        <v>0</v>
      </c>
      <c r="H28" s="4" t="str">
        <f t="shared" si="1"/>
        <v>，202210221744150021</v>
      </c>
      <c r="I28" s="4" t="e">
        <f>VLOOKUP(A28,HOP!A:U,21,0)</f>
        <v>#N/A</v>
      </c>
      <c r="J28" s="4">
        <v>10.22</v>
      </c>
    </row>
    <row r="29" s="4" customFormat="1" hidden="1" spans="1:9">
      <c r="A29" s="5">
        <v>999221513852632</v>
      </c>
      <c r="B29" s="6">
        <v>44856</v>
      </c>
      <c r="C29" s="6">
        <v>44857</v>
      </c>
      <c r="D29" s="4">
        <v>222.36</v>
      </c>
      <c r="E29" s="4" t="str">
        <f>VLOOKUP(A29,HOP!A:L,12,0)</f>
        <v>222.36</v>
      </c>
      <c r="F29" s="4" t="str">
        <f>VLOOKUP(A29,HOP!A:C,3,0)</f>
        <v>2754922</v>
      </c>
      <c r="G29" s="4">
        <f t="shared" si="0"/>
        <v>0</v>
      </c>
      <c r="H29" s="4" t="str">
        <f t="shared" si="1"/>
        <v>，2754922</v>
      </c>
      <c r="I29" s="4" t="str">
        <f>VLOOKUP(A29,HOP!A:U,21,0)</f>
        <v>直采</v>
      </c>
    </row>
    <row r="31" spans="4:4">
      <c r="D31" s="4">
        <f>SUM(D2:D30)</f>
        <v>14912.58</v>
      </c>
    </row>
    <row r="35" spans="1:5">
      <c r="A35" s="4" t="s">
        <v>136</v>
      </c>
      <c r="D35" s="4">
        <v>8337.48</v>
      </c>
      <c r="E35" s="4">
        <v>9042.84</v>
      </c>
    </row>
    <row r="36" spans="1:5">
      <c r="A36" s="4" t="s">
        <v>137</v>
      </c>
      <c r="D36" s="4">
        <v>2333.1</v>
      </c>
      <c r="E36" s="4">
        <v>2530.48</v>
      </c>
    </row>
    <row r="37" spans="1:5">
      <c r="A37" s="4" t="s">
        <v>138</v>
      </c>
      <c r="D37" s="4">
        <v>4242</v>
      </c>
      <c r="E37" s="4">
        <v>4600.88</v>
      </c>
    </row>
    <row r="38" spans="1:5">
      <c r="A38" s="4" t="s">
        <v>139</v>
      </c>
      <c r="D38" s="4">
        <f>SUBTOTAL(9,D35:D37)</f>
        <v>14912.58</v>
      </c>
      <c r="E38" s="4">
        <f>SUBTOTAL(9,E35:E37)</f>
        <v>16174.2</v>
      </c>
    </row>
    <row r="39" spans="1:1">
      <c r="A39" s="4" t="s">
        <v>140</v>
      </c>
    </row>
  </sheetData>
  <autoFilter ref="A1:X29">
    <filterColumn colId="3">
      <filters>
        <filter val="1120"/>
        <filter val="2333.1"/>
        <filter val="532"/>
        <filter val="669.12"/>
        <filter val="273"/>
        <filter val="1064"/>
        <filter val="377.4"/>
        <filter val="385"/>
        <filter val="336"/>
        <filter val="222.36"/>
        <filter val="324.36"/>
        <filter val="334.56"/>
        <filter val="497.76"/>
        <filter val="599.76"/>
        <filter val="2998.8"/>
      </filters>
    </filterColumn>
    <filterColumn colId="8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3">
        <v>999221513852632</v>
      </c>
      <c r="B2" s="1" t="s">
        <v>160</v>
      </c>
      <c r="C2" s="1" t="s">
        <v>161</v>
      </c>
      <c r="D2" s="1" t="s">
        <v>162</v>
      </c>
      <c r="E2" s="1" t="s">
        <v>125</v>
      </c>
      <c r="F2" s="1" t="s">
        <v>160</v>
      </c>
      <c r="G2" s="1" t="s">
        <v>163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  <c r="U2" s="1" t="s">
        <v>174</v>
      </c>
      <c r="V2" s="1" t="s">
        <v>175</v>
      </c>
    </row>
    <row r="3" s="1" customFormat="1" spans="1:22">
      <c r="A3" s="3">
        <v>21511601077</v>
      </c>
      <c r="B3" s="1" t="s">
        <v>160</v>
      </c>
      <c r="C3" s="1" t="s">
        <v>176</v>
      </c>
      <c r="D3" s="1" t="s">
        <v>177</v>
      </c>
      <c r="E3" s="1" t="s">
        <v>117</v>
      </c>
      <c r="F3" s="1" t="s">
        <v>160</v>
      </c>
      <c r="G3" s="1" t="s">
        <v>163</v>
      </c>
      <c r="H3" s="1" t="s">
        <v>164</v>
      </c>
      <c r="I3" s="1" t="s">
        <v>178</v>
      </c>
      <c r="J3" s="1" t="s">
        <v>166</v>
      </c>
      <c r="K3" s="1" t="s">
        <v>178</v>
      </c>
      <c r="L3" s="1" t="s">
        <v>178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179</v>
      </c>
      <c r="S3" s="1" t="s">
        <v>172</v>
      </c>
      <c r="T3" s="1" t="s">
        <v>173</v>
      </c>
      <c r="U3" s="1" t="s">
        <v>174</v>
      </c>
      <c r="V3" s="1" t="s">
        <v>175</v>
      </c>
    </row>
    <row r="4" s="1" customFormat="1" spans="1:22">
      <c r="A4" s="3">
        <v>21503566684</v>
      </c>
      <c r="B4" s="1" t="s">
        <v>180</v>
      </c>
      <c r="C4" s="1" t="s">
        <v>181</v>
      </c>
      <c r="D4" s="1" t="s">
        <v>182</v>
      </c>
      <c r="E4" s="1" t="s">
        <v>96</v>
      </c>
      <c r="F4" s="1" t="s">
        <v>180</v>
      </c>
      <c r="G4" s="1" t="s">
        <v>160</v>
      </c>
      <c r="H4" s="1" t="s">
        <v>164</v>
      </c>
      <c r="I4" s="1" t="s">
        <v>183</v>
      </c>
      <c r="J4" s="1" t="s">
        <v>166</v>
      </c>
      <c r="K4" s="1" t="s">
        <v>183</v>
      </c>
      <c r="L4" s="1" t="s">
        <v>183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184</v>
      </c>
      <c r="S4" s="1" t="s">
        <v>172</v>
      </c>
      <c r="T4" s="1" t="s">
        <v>173</v>
      </c>
      <c r="U4" s="1" t="s">
        <v>174</v>
      </c>
      <c r="V4" s="1" t="s">
        <v>175</v>
      </c>
    </row>
    <row r="5" s="1" customFormat="1" spans="1:22">
      <c r="A5" s="3">
        <v>999221502421767</v>
      </c>
      <c r="B5" s="1" t="s">
        <v>180</v>
      </c>
      <c r="C5" s="1" t="s">
        <v>185</v>
      </c>
      <c r="D5" s="1" t="s">
        <v>177</v>
      </c>
      <c r="E5" s="1" t="s">
        <v>84</v>
      </c>
      <c r="F5" s="1" t="s">
        <v>180</v>
      </c>
      <c r="G5" s="1" t="s">
        <v>160</v>
      </c>
      <c r="H5" s="1" t="s">
        <v>164</v>
      </c>
      <c r="I5" s="1" t="s">
        <v>186</v>
      </c>
      <c r="J5" s="1" t="s">
        <v>166</v>
      </c>
      <c r="K5" s="1" t="s">
        <v>186</v>
      </c>
      <c r="L5" s="1" t="s">
        <v>186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187</v>
      </c>
      <c r="S5" s="1" t="s">
        <v>172</v>
      </c>
      <c r="T5" s="1" t="s">
        <v>173</v>
      </c>
      <c r="U5" s="1" t="s">
        <v>174</v>
      </c>
      <c r="V5" s="1" t="s">
        <v>175</v>
      </c>
    </row>
    <row r="6" s="1" customFormat="1" spans="1:22">
      <c r="A6" s="3">
        <v>999221502305406</v>
      </c>
      <c r="B6" s="1" t="s">
        <v>180</v>
      </c>
      <c r="C6" s="1" t="s">
        <v>188</v>
      </c>
      <c r="D6" s="1" t="s">
        <v>177</v>
      </c>
      <c r="E6" s="1" t="s">
        <v>76</v>
      </c>
      <c r="F6" s="1" t="s">
        <v>180</v>
      </c>
      <c r="G6" s="1" t="s">
        <v>160</v>
      </c>
      <c r="H6" s="1" t="s">
        <v>164</v>
      </c>
      <c r="I6" s="1" t="s">
        <v>189</v>
      </c>
      <c r="J6" s="1" t="s">
        <v>166</v>
      </c>
      <c r="K6" s="1" t="s">
        <v>189</v>
      </c>
      <c r="L6" s="1" t="s">
        <v>189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190</v>
      </c>
      <c r="S6" s="1" t="s">
        <v>172</v>
      </c>
      <c r="T6" s="1" t="s">
        <v>173</v>
      </c>
      <c r="U6" s="1" t="s">
        <v>174</v>
      </c>
      <c r="V6" s="1" t="s">
        <v>175</v>
      </c>
    </row>
    <row r="7" s="1" customFormat="1" spans="1:22">
      <c r="A7" s="3">
        <v>999221502292991</v>
      </c>
      <c r="B7" s="1" t="s">
        <v>180</v>
      </c>
      <c r="C7" s="1" t="s">
        <v>191</v>
      </c>
      <c r="D7" s="1" t="s">
        <v>177</v>
      </c>
      <c r="E7" s="1" t="s">
        <v>78</v>
      </c>
      <c r="F7" s="1" t="s">
        <v>180</v>
      </c>
      <c r="G7" s="1" t="s">
        <v>160</v>
      </c>
      <c r="H7" s="1" t="s">
        <v>164</v>
      </c>
      <c r="I7" s="1" t="s">
        <v>189</v>
      </c>
      <c r="J7" s="1" t="s">
        <v>166</v>
      </c>
      <c r="K7" s="1" t="s">
        <v>189</v>
      </c>
      <c r="L7" s="1" t="s">
        <v>189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170</v>
      </c>
      <c r="R7" s="1" t="s">
        <v>190</v>
      </c>
      <c r="S7" s="1" t="s">
        <v>172</v>
      </c>
      <c r="T7" s="1" t="s">
        <v>173</v>
      </c>
      <c r="U7" s="1" t="s">
        <v>174</v>
      </c>
      <c r="V7" s="1" t="s">
        <v>175</v>
      </c>
    </row>
    <row r="8" s="1" customFormat="1" spans="1:22">
      <c r="A8" s="3">
        <v>999221501948263</v>
      </c>
      <c r="B8" s="1" t="s">
        <v>180</v>
      </c>
      <c r="C8" s="1" t="s">
        <v>192</v>
      </c>
      <c r="D8" s="1" t="s">
        <v>177</v>
      </c>
      <c r="E8" s="1" t="s">
        <v>74</v>
      </c>
      <c r="F8" s="1" t="s">
        <v>180</v>
      </c>
      <c r="G8" s="1" t="s">
        <v>160</v>
      </c>
      <c r="H8" s="1" t="s">
        <v>164</v>
      </c>
      <c r="I8" s="1" t="s">
        <v>178</v>
      </c>
      <c r="J8" s="1" t="s">
        <v>166</v>
      </c>
      <c r="K8" s="1" t="s">
        <v>178</v>
      </c>
      <c r="L8" s="1" t="s">
        <v>178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170</v>
      </c>
      <c r="R8" s="1" t="s">
        <v>193</v>
      </c>
      <c r="S8" s="1" t="s">
        <v>172</v>
      </c>
      <c r="T8" s="1" t="s">
        <v>173</v>
      </c>
      <c r="U8" s="1" t="s">
        <v>174</v>
      </c>
      <c r="V8" s="1" t="s">
        <v>175</v>
      </c>
    </row>
    <row r="9" s="1" customFormat="1" spans="1:22">
      <c r="A9" s="3">
        <v>999221501764062</v>
      </c>
      <c r="B9" s="1" t="s">
        <v>180</v>
      </c>
      <c r="C9" s="1" t="s">
        <v>194</v>
      </c>
      <c r="D9" s="1" t="s">
        <v>177</v>
      </c>
      <c r="E9" s="1" t="s">
        <v>54</v>
      </c>
      <c r="F9" s="1" t="s">
        <v>180</v>
      </c>
      <c r="G9" s="1" t="s">
        <v>160</v>
      </c>
      <c r="H9" s="1" t="s">
        <v>164</v>
      </c>
      <c r="I9" s="1" t="s">
        <v>186</v>
      </c>
      <c r="J9" s="1" t="s">
        <v>166</v>
      </c>
      <c r="K9" s="1" t="s">
        <v>186</v>
      </c>
      <c r="L9" s="1" t="s">
        <v>186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170</v>
      </c>
      <c r="R9" s="1" t="s">
        <v>195</v>
      </c>
      <c r="S9" s="1" t="s">
        <v>172</v>
      </c>
      <c r="T9" s="1" t="s">
        <v>173</v>
      </c>
      <c r="U9" s="1" t="s">
        <v>174</v>
      </c>
      <c r="V9" s="1" t="s">
        <v>175</v>
      </c>
    </row>
    <row r="10" s="1" customFormat="1" spans="1:22">
      <c r="A10" s="3">
        <v>999221500954664</v>
      </c>
      <c r="B10" s="1" t="s">
        <v>196</v>
      </c>
      <c r="C10" s="1" t="s">
        <v>197</v>
      </c>
      <c r="D10" s="1" t="s">
        <v>177</v>
      </c>
      <c r="E10" s="1" t="s">
        <v>70</v>
      </c>
      <c r="F10" s="1" t="s">
        <v>180</v>
      </c>
      <c r="G10" s="1" t="s">
        <v>160</v>
      </c>
      <c r="H10" s="1" t="s">
        <v>164</v>
      </c>
      <c r="I10" s="1" t="s">
        <v>189</v>
      </c>
      <c r="J10" s="1" t="s">
        <v>166</v>
      </c>
      <c r="K10" s="1" t="s">
        <v>189</v>
      </c>
      <c r="L10" s="1" t="s">
        <v>189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170</v>
      </c>
      <c r="R10" s="1" t="s">
        <v>198</v>
      </c>
      <c r="S10" s="1" t="s">
        <v>172</v>
      </c>
      <c r="T10" s="1" t="s">
        <v>173</v>
      </c>
      <c r="U10" s="1" t="s">
        <v>174</v>
      </c>
      <c r="V10" s="1" t="s">
        <v>175</v>
      </c>
    </row>
    <row r="11" s="1" customFormat="1" spans="1:22">
      <c r="A11" s="3">
        <v>999221500077986</v>
      </c>
      <c r="B11" s="1" t="s">
        <v>196</v>
      </c>
      <c r="C11" s="1" t="s">
        <v>199</v>
      </c>
      <c r="D11" s="1" t="s">
        <v>177</v>
      </c>
      <c r="E11" s="1" t="s">
        <v>54</v>
      </c>
      <c r="F11" s="1" t="s">
        <v>196</v>
      </c>
      <c r="G11" s="1" t="s">
        <v>180</v>
      </c>
      <c r="H11" s="1" t="s">
        <v>164</v>
      </c>
      <c r="I11" s="1" t="s">
        <v>186</v>
      </c>
      <c r="J11" s="1" t="s">
        <v>166</v>
      </c>
      <c r="K11" s="1" t="s">
        <v>186</v>
      </c>
      <c r="L11" s="1" t="s">
        <v>186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170</v>
      </c>
      <c r="R11" s="1" t="s">
        <v>200</v>
      </c>
      <c r="S11" s="1" t="s">
        <v>172</v>
      </c>
      <c r="T11" s="1" t="s">
        <v>173</v>
      </c>
      <c r="U11" s="1" t="s">
        <v>174</v>
      </c>
      <c r="V11" s="1" t="s">
        <v>175</v>
      </c>
    </row>
    <row r="12" s="1" customFormat="1" spans="1:22">
      <c r="A12" s="3">
        <v>999221498559053</v>
      </c>
      <c r="B12" s="1" t="s">
        <v>196</v>
      </c>
      <c r="C12" s="1" t="s">
        <v>201</v>
      </c>
      <c r="D12" s="1" t="s">
        <v>177</v>
      </c>
      <c r="E12" s="1" t="s">
        <v>50</v>
      </c>
      <c r="F12" s="1" t="s">
        <v>196</v>
      </c>
      <c r="G12" s="1" t="s">
        <v>180</v>
      </c>
      <c r="H12" s="1" t="s">
        <v>164</v>
      </c>
      <c r="I12" s="1" t="s">
        <v>202</v>
      </c>
      <c r="J12" s="1" t="s">
        <v>166</v>
      </c>
      <c r="K12" s="1" t="s">
        <v>202</v>
      </c>
      <c r="L12" s="1" t="s">
        <v>202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170</v>
      </c>
      <c r="R12" s="1" t="s">
        <v>203</v>
      </c>
      <c r="S12" s="1" t="s">
        <v>172</v>
      </c>
      <c r="T12" s="1" t="s">
        <v>173</v>
      </c>
      <c r="U12" s="1" t="s">
        <v>174</v>
      </c>
      <c r="V12" s="1" t="s">
        <v>175</v>
      </c>
    </row>
    <row r="13" s="1" customFormat="1" spans="1:22">
      <c r="A13" s="3">
        <v>999221496729794</v>
      </c>
      <c r="B13" s="1" t="s">
        <v>196</v>
      </c>
      <c r="C13" s="1" t="s">
        <v>204</v>
      </c>
      <c r="D13" s="1" t="s">
        <v>177</v>
      </c>
      <c r="E13" s="1" t="s">
        <v>46</v>
      </c>
      <c r="F13" s="1" t="s">
        <v>196</v>
      </c>
      <c r="G13" s="1" t="s">
        <v>180</v>
      </c>
      <c r="H13" s="1" t="s">
        <v>164</v>
      </c>
      <c r="I13" s="1" t="s">
        <v>205</v>
      </c>
      <c r="J13" s="1" t="s">
        <v>166</v>
      </c>
      <c r="K13" s="1" t="s">
        <v>205</v>
      </c>
      <c r="L13" s="1" t="s">
        <v>205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170</v>
      </c>
      <c r="R13" s="1" t="s">
        <v>206</v>
      </c>
      <c r="S13" s="1" t="s">
        <v>172</v>
      </c>
      <c r="T13" s="1" t="s">
        <v>173</v>
      </c>
      <c r="U13" s="1" t="s">
        <v>174</v>
      </c>
      <c r="V13" s="1" t="s">
        <v>175</v>
      </c>
    </row>
    <row r="14" s="1" customFormat="1" spans="1:22">
      <c r="A14" s="3">
        <v>999221491945770</v>
      </c>
      <c r="B14" s="1" t="s">
        <v>207</v>
      </c>
      <c r="C14" s="1" t="s">
        <v>208</v>
      </c>
      <c r="D14" s="1" t="s">
        <v>177</v>
      </c>
      <c r="E14" s="1" t="s">
        <v>67</v>
      </c>
      <c r="F14" s="1" t="s">
        <v>180</v>
      </c>
      <c r="G14" s="1" t="s">
        <v>160</v>
      </c>
      <c r="H14" s="1" t="s">
        <v>164</v>
      </c>
      <c r="I14" s="1" t="s">
        <v>178</v>
      </c>
      <c r="J14" s="1" t="s">
        <v>166</v>
      </c>
      <c r="K14" s="1" t="s">
        <v>178</v>
      </c>
      <c r="L14" s="1" t="s">
        <v>178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170</v>
      </c>
      <c r="R14" s="1" t="s">
        <v>209</v>
      </c>
      <c r="S14" s="1" t="s">
        <v>172</v>
      </c>
      <c r="T14" s="1" t="s">
        <v>173</v>
      </c>
      <c r="U14" s="1" t="s">
        <v>174</v>
      </c>
      <c r="V14" s="1" t="s">
        <v>175</v>
      </c>
    </row>
    <row r="15" s="1" customFormat="1" spans="1:22">
      <c r="A15" s="3">
        <v>999221491914569</v>
      </c>
      <c r="B15" s="1" t="s">
        <v>207</v>
      </c>
      <c r="C15" s="1" t="s">
        <v>210</v>
      </c>
      <c r="D15" s="1" t="s">
        <v>177</v>
      </c>
      <c r="E15" s="1" t="s">
        <v>64</v>
      </c>
      <c r="F15" s="1" t="s">
        <v>180</v>
      </c>
      <c r="G15" s="1" t="s">
        <v>160</v>
      </c>
      <c r="H15" s="1" t="s">
        <v>164</v>
      </c>
      <c r="I15" s="1" t="s">
        <v>211</v>
      </c>
      <c r="J15" s="1" t="s">
        <v>166</v>
      </c>
      <c r="K15" s="1" t="s">
        <v>211</v>
      </c>
      <c r="L15" s="1" t="s">
        <v>211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170</v>
      </c>
      <c r="R15" s="1" t="s">
        <v>212</v>
      </c>
      <c r="S15" s="1" t="s">
        <v>172</v>
      </c>
      <c r="T15" s="1" t="s">
        <v>173</v>
      </c>
      <c r="U15" s="1" t="s">
        <v>174</v>
      </c>
      <c r="V15" s="1" t="s">
        <v>175</v>
      </c>
    </row>
    <row r="16" s="1" customFormat="1" spans="1:22">
      <c r="A16" s="3">
        <v>999221454084500</v>
      </c>
      <c r="B16" s="1" t="s">
        <v>213</v>
      </c>
      <c r="C16" s="1" t="s">
        <v>214</v>
      </c>
      <c r="D16" s="1" t="s">
        <v>215</v>
      </c>
      <c r="E16" s="1" t="s">
        <v>31</v>
      </c>
      <c r="F16" s="1" t="s">
        <v>213</v>
      </c>
      <c r="G16" s="1" t="s">
        <v>180</v>
      </c>
      <c r="H16" s="1" t="s">
        <v>164</v>
      </c>
      <c r="I16" s="1" t="s">
        <v>216</v>
      </c>
      <c r="J16" s="1" t="s">
        <v>166</v>
      </c>
      <c r="K16" s="1" t="s">
        <v>216</v>
      </c>
      <c r="L16" s="1" t="s">
        <v>216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170</v>
      </c>
      <c r="R16" s="1" t="s">
        <v>217</v>
      </c>
      <c r="S16" s="1" t="s">
        <v>172</v>
      </c>
      <c r="T16" s="1" t="s">
        <v>173</v>
      </c>
      <c r="U16" s="1" t="s">
        <v>218</v>
      </c>
      <c r="V16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2022-11-07T01:22:00Z</dcterms:created>
  <dcterms:modified xsi:type="dcterms:W3CDTF">2022-11-07T06:32:50Z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23C581EF2692442A9F7F9094A5E44CB0</vt:lpwstr>
  </property>
  <property fmtid="{D5CDD505-2E9C-101B-9397-08002B2CF9AE}" pid="3" name="KSOProductBuildVer">
    <vt:lpwstr>2052-11.1.0.12598</vt:lpwstr>
  </property>
</Properties>
</file>