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<sst xmlns="http://schemas.openxmlformats.org/spreadsheetml/2006/main" count="178" uniqueCount="104">
  <si>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</si>
  <si>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</si>
  <si>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</si>
  <si>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</si>
  <si>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</si>
  <si>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</si>
  <si>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</si>
  <si>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</si>
  <si>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</si>
  <si>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</si>
  <si>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</si>
  <si>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</si>
  <si>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</si>
  <si>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</si>
  <si>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</si>
  <si>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</si>
  <si>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</si>
  <si>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</si>
  <si>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</si>
  <si>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</si>
  <si>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</si>
  <si>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</si>
  <si>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</si>
  <si>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</si>
  <si>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</si>
  <si>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999221634420240	</t>
  </si>
  <si>
    <t>Ctrip</t>
  </si>
  <si>
    <t>正常</t>
  </si>
  <si>
    <t>[上海]精途酒店(上海大学店)(72839973)</t>
  </si>
  <si>
    <t>标准大床房&lt;双人入住&gt;&lt;内宾&gt;&lt;预付&gt;&lt;无早&gt;</t>
  </si>
  <si>
    <t>CNY</t>
  </si>
  <si>
    <t>韦颖</t>
  </si>
  <si>
    <t>CA11323221105CNY</t>
  </si>
  <si>
    <t>未提现</t>
  </si>
  <si>
    <t>携程开票</t>
  </si>
  <si>
    <t xml:space="preserve">2768222	</t>
  </si>
  <si>
    <t xml:space="preserve">	</t>
  </si>
  <si>
    <t xml:space="preserve">999221685379673	</t>
  </si>
  <si>
    <t>[钦州]城市便捷酒店(钦州汽车南站店)(72816319)</t>
  </si>
  <si>
    <t>特惠大床房&lt;双人入住&gt;&lt;内宾&gt;&lt;预付&gt;&lt;无早&gt;</t>
  </si>
  <si>
    <t>张洪帅</t>
  </si>
  <si>
    <t xml:space="preserve">2770352	</t>
  </si>
  <si>
    <t xml:space="preserve">999221694602779	</t>
  </si>
  <si>
    <t>[桂林]桂林高铁北站亚朵酒店(65109273)</t>
  </si>
  <si>
    <t>雅致大床房&lt;双人入住&gt;&lt;内宾&gt;&lt;预付&gt;&lt;单早&gt;</t>
  </si>
  <si>
    <t>石远康</t>
  </si>
  <si>
    <t>CA11323221106CNY</t>
  </si>
  <si>
    <t xml:space="preserve">2771954	</t>
  </si>
  <si>
    <t xml:space="preserve">999221695628079	</t>
  </si>
  <si>
    <t>[南京]南京仙林中心金鹰广场亚朵酒店(89920898)</t>
  </si>
  <si>
    <t>高级大床房&lt;双人入住&gt;&lt;内宾&gt;&lt;预付&gt;&lt;单早&gt;</t>
  </si>
  <si>
    <t>孙维伸</t>
  </si>
  <si>
    <t>CA11323221107CNY</t>
  </si>
  <si>
    <t xml:space="preserve">2772219	</t>
  </si>
  <si>
    <t>取消</t>
  </si>
  <si>
    <t>，</t>
  </si>
  <si>
    <t>A221107101058481</t>
  </si>
  <si>
    <t>CNY / HKD 当前参考汇率: 1.087084471</t>
  </si>
  <si>
    <t>总计： 841.94 CNY/
915.26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</si>
  <si>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</si>
  <si>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</si>
  <si>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</si>
  <si>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</si>
  <si>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</si>
  <si>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</si>
  <si>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</si>
  <si>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</si>
  <si>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</si>
  <si>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</si>
  <si>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</si>
  <si>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</si>
  <si>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</si>
  <si>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</si>
  <si>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</si>
  <si>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</si>
  <si>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</si>
  <si>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</si>
  <si>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</si>
  <si>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2022-11-02</t>
  </si>
  <si>
    <t>2771954</t>
  </si>
  <si>
    <t>桂林高铁北站亚朵酒店</t>
  </si>
  <si>
    <t>2022-11-03</t>
  </si>
  <si>
    <t>退房日月结</t>
  </si>
  <si>
    <t>253.60</t>
  </si>
  <si>
    <t>RMB</t>
  </si>
  <si>
    <t>0</t>
  </si>
  <si>
    <t>0.00</t>
  </si>
  <si>
    <t>携程汇智国内直连</t>
  </si>
  <si>
    <t>1861</t>
  </si>
  <si>
    <t>2022-11-02 16:15:08</t>
  </si>
  <si>
    <t>否</t>
  </si>
  <si>
    <t>汇智国际旅游发展有限公司</t>
  </si>
  <si>
    <t>直连</t>
  </si>
  <si>
    <t>中国</t>
  </si>
  <si>
    <t>2022-11-01</t>
  </si>
  <si>
    <t>2770352</t>
  </si>
  <si>
    <t>城市便捷酒店(钦州汽车南站店)</t>
  </si>
  <si>
    <t>143.50</t>
  </si>
  <si>
    <t>2022-11-01 19:12:19</t>
  </si>
  <si>
    <t>2022-10-31</t>
  </si>
  <si>
    <t>2768222</t>
  </si>
  <si>
    <t>精途酒店(上海大学店)</t>
  </si>
  <si>
    <t>444.84</t>
  </si>
  <si>
    <t>2022-10-31 15:38:30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</si>
</sst>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285750</xdr:colOff>
      <xdr:row>49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458450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44865</v>
      </c>
      <c r="G2" s="6">
        <v>44867</v>
      </c>
      <c r="H2" s="4">
        <v>1</v>
      </c>
      <c r="I2" s="4">
        <v>2</v>
      </c>
      <c r="J2" s="4">
        <v>2</v>
      </c>
      <c r="K2" s="4" t="s">
        <v>30</v>
      </c>
      <c r="L2" s="4">
        <v>444.84</v>
      </c>
      <c r="M2" s="4">
        <v>444.84</v>
      </c>
      <c r="N2" s="4" t="s">
        <v>31</v>
      </c>
      <c r="O2" s="4" t="s">
        <v>32</v>
      </c>
      <c r="P2" s="4" t="s">
        <v>33</v>
      </c>
      <c r="Q2" s="4">
        <v>0</v>
      </c>
      <c r="R2" s="7">
        <v>44865</v>
      </c>
      <c r="S2" s="6">
        <v>44870</v>
      </c>
      <c r="T2" s="4" t="s">
        <v>34</v>
      </c>
      <c r="U2" s="4">
        <v>444.84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44866</v>
      </c>
      <c r="G3" s="6">
        <v>44867</v>
      </c>
      <c r="H3" s="4">
        <v>1</v>
      </c>
      <c r="I3" s="4">
        <v>1</v>
      </c>
      <c r="J3" s="4">
        <v>1</v>
      </c>
      <c r="K3" s="4" t="s">
        <v>30</v>
      </c>
      <c r="L3" s="4">
        <v>143.5</v>
      </c>
      <c r="M3" s="4">
        <v>143.5</v>
      </c>
      <c r="N3" s="4" t="s">
        <v>40</v>
      </c>
      <c r="O3" s="4" t="s">
        <v>32</v>
      </c>
      <c r="P3" s="4" t="s">
        <v>33</v>
      </c>
      <c r="Q3" s="4">
        <v>0</v>
      </c>
      <c r="R3" s="7">
        <v>44866</v>
      </c>
      <c r="S3" s="6">
        <v>44870</v>
      </c>
      <c r="T3" s="4" t="s">
        <v>34</v>
      </c>
      <c r="U3" s="4">
        <v>143.5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44867</v>
      </c>
      <c r="G4" s="6">
        <v>44868</v>
      </c>
      <c r="H4" s="4">
        <v>1</v>
      </c>
      <c r="I4" s="4">
        <v>1</v>
      </c>
      <c r="J4" s="4">
        <v>1</v>
      </c>
      <c r="K4" s="4" t="s">
        <v>30</v>
      </c>
      <c r="L4" s="4">
        <v>253.6</v>
      </c>
      <c r="M4" s="4">
        <v>253.6</v>
      </c>
      <c r="N4" s="4" t="s">
        <v>45</v>
      </c>
      <c r="O4" s="4" t="s">
        <v>46</v>
      </c>
      <c r="P4" s="4" t="s">
        <v>33</v>
      </c>
      <c r="Q4" s="4">
        <v>0</v>
      </c>
      <c r="R4" s="7">
        <v>44867</v>
      </c>
      <c r="S4" s="6">
        <v>44871</v>
      </c>
      <c r="T4" s="4" t="s">
        <v>34</v>
      </c>
      <c r="U4" s="4">
        <v>253.6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44868</v>
      </c>
      <c r="G5" s="6">
        <v>44869</v>
      </c>
      <c r="H5" s="4">
        <v>1</v>
      </c>
      <c r="I5" s="4">
        <v>1</v>
      </c>
      <c r="J5" s="4">
        <v>1</v>
      </c>
      <c r="K5" s="4" t="s">
        <v>30</v>
      </c>
      <c r="L5" s="4">
        <v>389.56</v>
      </c>
      <c r="M5" s="4">
        <v>389.56</v>
      </c>
      <c r="N5" s="4" t="s">
        <v>51</v>
      </c>
      <c r="O5" s="4" t="s">
        <v>52</v>
      </c>
      <c r="P5" s="4" t="s">
        <v>33</v>
      </c>
      <c r="Q5" s="4">
        <v>0</v>
      </c>
      <c r="R5" s="7">
        <v>44867</v>
      </c>
      <c r="S5" s="6">
        <v>44872</v>
      </c>
      <c r="T5" s="4" t="s">
        <v>34</v>
      </c>
      <c r="U5" s="4">
        <v>389.56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54</v>
      </c>
      <c r="D6" s="4" t="s">
        <v>49</v>
      </c>
      <c r="E6" s="4" t="s">
        <v>50</v>
      </c>
      <c r="F6" s="6">
        <v>44868</v>
      </c>
      <c r="G6" s="6">
        <v>44869</v>
      </c>
      <c r="H6" s="4">
        <v>1</v>
      </c>
      <c r="I6" s="4">
        <v>1</v>
      </c>
      <c r="J6" s="4">
        <v>1</v>
      </c>
      <c r="K6" s="4" t="s">
        <v>30</v>
      </c>
      <c r="L6" s="4">
        <v>-389.56</v>
      </c>
      <c r="M6" s="4">
        <v>-389.56</v>
      </c>
      <c r="N6" s="4" t="s">
        <v>51</v>
      </c>
      <c r="O6" s="4" t="s">
        <v>52</v>
      </c>
      <c r="P6" s="4" t="s">
        <v>33</v>
      </c>
      <c r="Q6" s="4">
        <v>0</v>
      </c>
      <c r="R6" s="7">
        <v>44867</v>
      </c>
      <c r="S6" s="6">
        <v>44872</v>
      </c>
      <c r="T6" s="4" t="s">
        <v>34</v>
      </c>
      <c r="U6" s="4">
        <v>-389.56</v>
      </c>
      <c r="V6" s="4">
        <v>0</v>
      </c>
      <c r="W6" s="4">
        <v>0</v>
      </c>
      <c r="X6" s="4" t="s">
        <v>53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999221634420240</v>
      </c>
      <c r="B2" s="6">
        <v>44865</v>
      </c>
      <c r="C2" s="6">
        <v>44867</v>
      </c>
      <c r="D2" s="4">
        <v>444.84</v>
      </c>
      <c r="E2" s="4" t="str">
        <f>VLOOKUP(A2,HOP!A:L,12,0)</f>
        <v>444.84</v>
      </c>
      <c r="F2" s="4" t="str">
        <f>VLOOKUP(A2,HOP!A:C,3,0)</f>
        <v>2768222</v>
      </c>
      <c r="G2" s="4">
        <f>D2-E2</f>
        <v>0</v>
      </c>
      <c r="H2" s="4" t="str">
        <f>$H$1&amp;F2</f>
        <v>，2768222</v>
      </c>
      <c r="I2" s="4" t="str">
        <f>VLOOKUP(A2,HOP!A:U,21,0)</f>
        <v>直连</v>
      </c>
    </row>
    <row r="3" s="4" customFormat="1" spans="1:9">
      <c r="A3" s="5">
        <v>999221685379673</v>
      </c>
      <c r="B3" s="6">
        <v>44866</v>
      </c>
      <c r="C3" s="6">
        <v>44867</v>
      </c>
      <c r="D3" s="4">
        <v>143.5</v>
      </c>
      <c r="E3" s="4" t="str">
        <f>VLOOKUP(A3,HOP!A:L,12,0)</f>
        <v>143.50</v>
      </c>
      <c r="F3" s="4" t="str">
        <f>VLOOKUP(A3,HOP!A:C,3,0)</f>
        <v>2770352</v>
      </c>
      <c r="G3" s="4">
        <f>D3-E3</f>
        <v>0</v>
      </c>
      <c r="H3" s="4" t="str">
        <f>$H$1&amp;F3</f>
        <v>，2770352</v>
      </c>
      <c r="I3" s="4" t="str">
        <f>VLOOKUP(A3,HOP!A:U,21,0)</f>
        <v>直连</v>
      </c>
    </row>
    <row r="4" s="4" customFormat="1" spans="1:9">
      <c r="A4" s="5">
        <v>999221694602779</v>
      </c>
      <c r="B4" s="6">
        <v>44867</v>
      </c>
      <c r="C4" s="6">
        <v>44868</v>
      </c>
      <c r="D4" s="4">
        <v>253.6</v>
      </c>
      <c r="E4" s="4" t="str">
        <f>VLOOKUP(A4,HOP!A:L,12,0)</f>
        <v>253.60</v>
      </c>
      <c r="F4" s="4" t="str">
        <f>VLOOKUP(A4,HOP!A:C,3,0)</f>
        <v>2771954</v>
      </c>
      <c r="G4" s="4">
        <f>D4-E4</f>
        <v>0</v>
      </c>
      <c r="H4" s="4" t="str">
        <f>$H$1&amp;F4</f>
        <v>，2771954</v>
      </c>
      <c r="I4" s="4" t="str">
        <f>VLOOKUP(A4,HOP!A:U,21,0)</f>
        <v>直连</v>
      </c>
    </row>
    <row r="5" s="4" customFormat="1" hidden="1" spans="1:9">
      <c r="A5" s="5">
        <v>999221695628079</v>
      </c>
      <c r="B5" s="6">
        <v>44868</v>
      </c>
      <c r="C5" s="6">
        <v>44869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841.94</v>
      </c>
    </row>
    <row r="13" spans="1:1">
      <c r="A13" s="4" t="s">
        <v>56</v>
      </c>
    </row>
    <row r="14" spans="1:1">
      <c r="A14" s="4" t="s">
        <v>57</v>
      </c>
    </row>
    <row r="15" spans="1:1">
      <c r="A15" s="4" t="s">
        <v>58</v>
      </c>
    </row>
  </sheetData>
  <autoFilter ref="A1:X5">
    <filterColumn colId="3">
      <filters>
        <filter val="444.84"/>
        <filter val="143.5"/>
        <filter val="253.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999221694602779</v>
      </c>
      <c r="B2" s="1" t="s">
        <v>78</v>
      </c>
      <c r="C2" s="1" t="s">
        <v>79</v>
      </c>
      <c r="D2" s="1" t="s">
        <v>80</v>
      </c>
      <c r="E2" s="1" t="s">
        <v>45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999221685379673</v>
      </c>
      <c r="B3" s="1" t="s">
        <v>94</v>
      </c>
      <c r="C3" s="1" t="s">
        <v>95</v>
      </c>
      <c r="D3" s="1" t="s">
        <v>96</v>
      </c>
      <c r="E3" s="1" t="s">
        <v>40</v>
      </c>
      <c r="F3" s="1" t="s">
        <v>94</v>
      </c>
      <c r="G3" s="1" t="s">
        <v>78</v>
      </c>
      <c r="H3" s="1" t="s">
        <v>82</v>
      </c>
      <c r="I3" s="1" t="s">
        <v>97</v>
      </c>
      <c r="J3" s="1" t="s">
        <v>84</v>
      </c>
      <c r="K3" s="1" t="s">
        <v>97</v>
      </c>
      <c r="L3" s="1" t="s">
        <v>97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98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999221634420240</v>
      </c>
      <c r="B4" s="1" t="s">
        <v>99</v>
      </c>
      <c r="C4" s="1" t="s">
        <v>100</v>
      </c>
      <c r="D4" s="1" t="s">
        <v>101</v>
      </c>
      <c r="E4" s="1" t="s">
        <v>31</v>
      </c>
      <c r="F4" s="1" t="s">
        <v>99</v>
      </c>
      <c r="G4" s="1" t="s">
        <v>78</v>
      </c>
      <c r="H4" s="1" t="s">
        <v>82</v>
      </c>
      <c r="I4" s="1" t="s">
        <v>102</v>
      </c>
      <c r="J4" s="1" t="s">
        <v>84</v>
      </c>
      <c r="K4" s="1" t="s">
        <v>102</v>
      </c>
      <c r="L4" s="1" t="s">
        <v>102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103</v>
      </c>
      <c r="S4" s="1" t="s">
        <v>90</v>
      </c>
      <c r="T4" s="1" t="s">
        <v>91</v>
      </c>
      <c r="U4" s="1" t="s">
        <v>92</v>
      </c>
      <c r="V4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2022-11-07T02:03:02Z</dcterms:created>
  <dcterms:modified xsi:type="dcterms:W3CDTF">2022-11-07T02:08:51Z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9B11BC8AC1034D4189E91B16CFC79486</vt:lpwstr>
  </property>
  <property fmtid="{D5CDD505-2E9C-101B-9397-08002B2CF9AE}" pid="3" name="KSOProductBuildVer">
    <vt:lpwstr>2052-11.1.0.12598</vt:lpwstr>
  </property>
</Properties>
</file>