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<sst xmlns="http://schemas.openxmlformats.org/spreadsheetml/2006/main" count="267" uniqueCount="117">
  <si>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</si>
  <si>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</si>
  <si>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</si>
  <si>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</si>
  <si>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</si>
  <si>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</si>
  <si>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</si>
  <si>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</si>
  <si>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</si>
  <si>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20221031-20221106</t>
  </si>
  <si>
    <t>广州汇登信息科技有限公司（直连）</t>
  </si>
  <si>
    <t>4319408</t>
  </si>
  <si>
    <t>519.00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</si>
  <si>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</si>
  <si>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</si>
  <si>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</si>
  <si>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</si>
  <si>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</si>
  <si>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</si>
  <si>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</si>
  <si>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</si>
  <si>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</si>
  <si>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</si>
  <si>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</si>
  <si>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</si>
  <si>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</si>
  <si>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</si>
  <si>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</si>
  <si>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</si>
  <si>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</si>
  <si>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4899928590654719438</t>
  </si>
  <si>
    <t>上海虹桥雅辰缇酒店</t>
  </si>
  <si>
    <t>上海市</t>
  </si>
  <si>
    <t>本期应结</t>
  </si>
  <si>
    <t>2022-10-31~2022-11-01</t>
  </si>
  <si>
    <t>标准房</t>
  </si>
  <si>
    <t>谢若诗</t>
  </si>
  <si>
    <t>1</t>
  </si>
  <si>
    <t>底价结算</t>
  </si>
  <si>
    <t>244.00</t>
  </si>
  <si>
    <t>27.11</t>
  </si>
  <si>
    <t>2768220</t>
  </si>
  <si>
    <t>443501</t>
  </si>
  <si>
    <t>4899928590076418699</t>
  </si>
  <si>
    <t>高级房</t>
  </si>
  <si>
    <t>liu/yu</t>
  </si>
  <si>
    <t>275.00</t>
  </si>
  <si>
    <t>30.56</t>
  </si>
  <si>
    <t>2767930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</si>
  <si>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</si>
  <si>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</si>
  <si>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</si>
  <si>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</si>
  <si>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</si>
  <si>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</si>
  <si>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</si>
  <si>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</si>
  <si>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</si>
  <si>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</si>
  <si>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</si>
  <si>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</si>
  <si>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酒店续住立减券</t>
  </si>
  <si>
    <t>336992100377795557</t>
  </si>
  <si>
    <t>已确认</t>
  </si>
  <si>
    <t>酒店专享红包</t>
  </si>
  <si>
    <t>338836100378298199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</si>
  <si>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</si>
  <si>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</si>
  <si>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</si>
  <si>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</si>
  <si>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</si>
  <si>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</si>
  <si>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</si>
  <si>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</si>
  <si>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</si>
  <si>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</si>
  <si>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</si>
  <si>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</si>
  <si>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</si>
  <si>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</si>
  <si>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A221108143322481</t>
  </si>
  <si>
    <t>总计：519元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</si>
  <si>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</si>
  <si>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</si>
  <si>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</si>
  <si>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</si>
  <si>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</si>
  <si>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</si>
  <si>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</si>
  <si>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</si>
  <si>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</si>
  <si>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</si>
  <si>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</si>
  <si>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</si>
  <si>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</si>
  <si>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</si>
  <si>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</si>
  <si>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</si>
  <si>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</si>
  <si>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</si>
  <si>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</si>
  <si>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</si>
  <si>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</si>
  <si>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</si>
  <si>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2022-11-01</t>
  </si>
  <si>
    <t>退房日周结</t>
  </si>
  <si>
    <t>RMB</t>
  </si>
  <si>
    <t>0</t>
  </si>
  <si>
    <t>美团汇登国内直连</t>
  </si>
  <si>
    <t>01.011020</t>
  </si>
  <si>
    <t>2022-10-31 15:37:51</t>
  </si>
  <si>
    <t>否</t>
  </si>
  <si>
    <t>广州汇登信息科技有限公司</t>
  </si>
  <si>
    <t>直连</t>
  </si>
  <si>
    <t>中国</t>
  </si>
  <si>
    <t>liu yu</t>
  </si>
  <si>
    <t>2022-10-31 11:59:43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</si>
</sst>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3.5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34</v>
      </c>
      <c r="F3" t="s">
        <v>44</v>
      </c>
      <c r="G3" t="s">
        <v>45</v>
      </c>
      <c r="H3" t="s">
        <v>37</v>
      </c>
      <c r="I3" t="s">
        <v>38</v>
      </c>
      <c r="J3" t="s">
        <v>46</v>
      </c>
      <c r="K3" t="s">
        <v>46</v>
      </c>
      <c r="L3" t="s">
        <v>47</v>
      </c>
      <c r="M3" t="s">
        <v>13</v>
      </c>
      <c r="N3" t="s">
        <v>13</v>
      </c>
      <c r="O3" t="s">
        <v>13</v>
      </c>
      <c r="P3" t="s">
        <v>13</v>
      </c>
      <c r="Q3" t="s">
        <v>48</v>
      </c>
      <c r="R3" t="s">
        <v>48</v>
      </c>
      <c r="S3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49</v>
      </c>
      <c r="D1" t="s">
        <v>50</v>
      </c>
      <c r="E1" t="s">
        <v>18</v>
      </c>
      <c r="F1" t="s">
        <v>19</v>
      </c>
      <c r="G1" t="s">
        <v>20</v>
      </c>
      <c r="H1" t="s">
        <v>51</v>
      </c>
      <c r="I1" t="s">
        <v>22</v>
      </c>
      <c r="J1" t="s">
        <v>52</v>
      </c>
      <c r="K1" t="s">
        <v>53</v>
      </c>
      <c r="L1" t="s">
        <v>54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55</v>
      </c>
    </row>
    <row r="2" spans="1:18">
      <c r="A2" t="s">
        <v>56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/>
  </cols>
  <sheetData>
    <row r="1" spans="1:15">
      <c r="A1" t="s">
        <v>15</v>
      </c>
      <c r="B1" t="s">
        <v>16</v>
      </c>
      <c r="C1" t="s">
        <v>49</v>
      </c>
      <c r="D1" t="s">
        <v>50</v>
      </c>
      <c r="E1" t="s">
        <v>18</v>
      </c>
      <c r="F1" t="s">
        <v>19</v>
      </c>
      <c r="G1" t="s">
        <v>20</v>
      </c>
      <c r="H1" t="s">
        <v>22</v>
      </c>
      <c r="I1" t="s">
        <v>57</v>
      </c>
      <c r="J1" t="s">
        <v>58</v>
      </c>
      <c r="K1" t="s">
        <v>59</v>
      </c>
      <c r="L1" t="s">
        <v>27</v>
      </c>
      <c r="M1" t="s">
        <v>28</v>
      </c>
      <c r="N1" t="s">
        <v>29</v>
      </c>
      <c r="O1" t="s">
        <v>55</v>
      </c>
    </row>
    <row r="2" spans="1:15">
      <c r="A2" t="s">
        <v>31</v>
      </c>
      <c r="B2" t="s">
        <v>56</v>
      </c>
      <c r="C2" t="s">
        <v>30</v>
      </c>
      <c r="D2" t="s">
        <v>60</v>
      </c>
      <c r="E2" t="s">
        <v>34</v>
      </c>
      <c r="F2" t="s">
        <v>35</v>
      </c>
      <c r="G2" t="s">
        <v>36</v>
      </c>
      <c r="H2" t="s">
        <v>56</v>
      </c>
      <c r="I2" t="s">
        <v>13</v>
      </c>
      <c r="J2" t="s">
        <v>61</v>
      </c>
      <c r="K2" t="s">
        <v>62</v>
      </c>
      <c r="L2" t="s">
        <v>41</v>
      </c>
      <c r="M2" t="s">
        <v>41</v>
      </c>
      <c r="N2" t="s">
        <v>42</v>
      </c>
      <c r="O2" t="s">
        <v>63</v>
      </c>
    </row>
    <row r="3" spans="1:15">
      <c r="A3" t="s">
        <v>31</v>
      </c>
      <c r="B3" t="s">
        <v>56</v>
      </c>
      <c r="C3" t="s">
        <v>43</v>
      </c>
      <c r="D3" t="s">
        <v>60</v>
      </c>
      <c r="E3" t="s">
        <v>34</v>
      </c>
      <c r="F3" t="s">
        <v>44</v>
      </c>
      <c r="G3" t="s">
        <v>45</v>
      </c>
      <c r="H3" t="s">
        <v>56</v>
      </c>
      <c r="I3" t="s">
        <v>13</v>
      </c>
      <c r="J3" t="s">
        <v>64</v>
      </c>
      <c r="K3" t="s">
        <v>65</v>
      </c>
      <c r="L3" t="s">
        <v>48</v>
      </c>
      <c r="M3" t="s">
        <v>48</v>
      </c>
      <c r="N3" t="s">
        <v>42</v>
      </c>
      <c r="O3" t="s">
        <v>63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66</v>
      </c>
      <c r="B1" t="s">
        <v>67</v>
      </c>
      <c r="C1" t="s">
        <v>6</v>
      </c>
      <c r="D1" t="s">
        <v>68</v>
      </c>
      <c r="E1" t="s">
        <v>69</v>
      </c>
      <c r="F1" t="s">
        <v>70</v>
      </c>
      <c r="G1" t="s">
        <v>71</v>
      </c>
    </row>
    <row r="2" spans="1:7">
      <c r="A2" t="s">
        <v>56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72</v>
      </c>
      <c r="C1" t="s">
        <v>49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</v>
      </c>
    </row>
    <row r="2" spans="1:10">
      <c r="A2" t="s">
        <v>56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0"/>
    </sheetView>
  </sheetViews>
  <sheetFormatPr defaultColWidth="8.83333333333333" defaultRowHeight="13.5" outlineLevelCol="7"/>
  <cols>
    <col min="1" max="1" width="20" customWidth="1"/>
    <col min="2" max="2" width="31.25" customWidth="1"/>
  </cols>
  <sheetData>
    <row r="1" spans="1:7">
      <c r="A1" t="s">
        <v>14</v>
      </c>
      <c r="B1" t="s">
        <v>18</v>
      </c>
      <c r="C1" t="s">
        <v>8</v>
      </c>
      <c r="G1" t="s">
        <v>79</v>
      </c>
    </row>
    <row r="2" spans="1:8">
      <c r="A2" t="s">
        <v>30</v>
      </c>
      <c r="B2" t="s">
        <v>34</v>
      </c>
      <c r="C2" s="3">
        <v>244</v>
      </c>
      <c r="D2" t="str">
        <f>VLOOKUP(A2,HOP!A:L,12,0)</f>
        <v>244.00</v>
      </c>
      <c r="E2" t="str">
        <f>VLOOKUP(A2,HOP!A:C,3,0)</f>
        <v>2768220</v>
      </c>
      <c r="F2">
        <f>C2-D2</f>
        <v>0</v>
      </c>
      <c r="G2" t="str">
        <f>$G$1&amp;E2</f>
        <v>，2768220</v>
      </c>
      <c r="H2" t="str">
        <f>VLOOKUP(A2,HOP!A:U,21,0)</f>
        <v>直连</v>
      </c>
    </row>
    <row r="3" spans="1:8">
      <c r="A3" t="s">
        <v>43</v>
      </c>
      <c r="B3" t="s">
        <v>34</v>
      </c>
      <c r="C3" s="3">
        <v>275</v>
      </c>
      <c r="D3" t="str">
        <f>VLOOKUP(A3,HOP!A:L,12,0)</f>
        <v>275.00</v>
      </c>
      <c r="E3" t="str">
        <f>VLOOKUP(A3,HOP!A:C,3,0)</f>
        <v>2767930</v>
      </c>
      <c r="F3">
        <f>C3-D3</f>
        <v>0</v>
      </c>
      <c r="G3" t="str">
        <f>$G$1&amp;E3</f>
        <v>，2767930</v>
      </c>
      <c r="H3" t="str">
        <f>VLOOKUP(A3,HOP!A:U,21,0)</f>
        <v>直连</v>
      </c>
    </row>
    <row r="5" spans="3:3">
      <c r="C5">
        <f>SUM(C2:C4)</f>
        <v>519</v>
      </c>
    </row>
    <row r="6" spans="3:3">
      <c r="C6" t="s">
        <v>12</v>
      </c>
    </row>
    <row r="9" spans="1:1">
      <c r="A9" t="s">
        <v>80</v>
      </c>
    </row>
    <row r="10" spans="1:1">
      <c r="A10" t="s">
        <v>81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$A1:$XFD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15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1" t="s">
        <v>30</v>
      </c>
      <c r="B2" s="1" t="s">
        <v>103</v>
      </c>
      <c r="C2" s="1" t="s">
        <v>41</v>
      </c>
      <c r="D2" s="1" t="s">
        <v>31</v>
      </c>
      <c r="E2" s="1" t="s">
        <v>36</v>
      </c>
      <c r="F2" s="1" t="s">
        <v>103</v>
      </c>
      <c r="G2" s="1" t="s">
        <v>104</v>
      </c>
      <c r="H2" s="1" t="s">
        <v>105</v>
      </c>
      <c r="I2" s="1" t="s">
        <v>39</v>
      </c>
      <c r="J2" s="1" t="s">
        <v>106</v>
      </c>
      <c r="K2" s="1" t="s">
        <v>39</v>
      </c>
      <c r="L2" s="1" t="s">
        <v>39</v>
      </c>
      <c r="M2" s="1" t="s">
        <v>107</v>
      </c>
      <c r="N2" s="1" t="s">
        <v>107</v>
      </c>
      <c r="O2" s="1" t="s">
        <v>13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1" t="s">
        <v>43</v>
      </c>
      <c r="B3" s="1" t="s">
        <v>103</v>
      </c>
      <c r="C3" s="1" t="s">
        <v>48</v>
      </c>
      <c r="D3" s="1" t="s">
        <v>31</v>
      </c>
      <c r="E3" s="1" t="s">
        <v>115</v>
      </c>
      <c r="F3" s="1" t="s">
        <v>103</v>
      </c>
      <c r="G3" s="1" t="s">
        <v>104</v>
      </c>
      <c r="H3" s="1" t="s">
        <v>105</v>
      </c>
      <c r="I3" s="1" t="s">
        <v>46</v>
      </c>
      <c r="J3" s="1" t="s">
        <v>106</v>
      </c>
      <c r="K3" s="1" t="s">
        <v>46</v>
      </c>
      <c r="L3" s="1" t="s">
        <v>46</v>
      </c>
      <c r="M3" s="1" t="s">
        <v>107</v>
      </c>
      <c r="N3" s="1" t="s">
        <v>107</v>
      </c>
      <c r="O3" s="1" t="s">
        <v>13</v>
      </c>
      <c r="P3" s="1" t="s">
        <v>108</v>
      </c>
      <c r="Q3" s="1" t="s">
        <v>109</v>
      </c>
      <c r="R3" s="1" t="s">
        <v>116</v>
      </c>
      <c r="S3" s="1" t="s">
        <v>111</v>
      </c>
      <c r="T3" s="1" t="s">
        <v>112</v>
      </c>
      <c r="U3" s="1" t="s">
        <v>113</v>
      </c>
      <c r="V3" s="1" t="s">
        <v>114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2022-11-08T06:31:22Z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40A12C1699F8404A8C7942E7AF9C39A8</vt:lpwstr>
  </property>
  <property fmtid="{D5CDD505-2E9C-101B-9397-08002B2CF9AE}" pid="3" name="KSOProductBuildVer">
    <vt:lpwstr>2052-11.1.0.12598</vt:lpwstr>
  </property>
</Properties>
</file>