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<sst xmlns="http://schemas.openxmlformats.org/spreadsheetml/2006/main" count="353" uniqueCount="176">
  <si>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</si>
  <si>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</si>
  <si>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</si>
  <si>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</si>
  <si>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</si>
  <si>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</si>
  <si>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</si>
  <si>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</si>
  <si>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</si>
  <si>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</si>
  <si>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</si>
  <si>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</si>
  <si>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</si>
  <si>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</si>
  <si>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</si>
  <si>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</si>
  <si>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</si>
  <si>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</si>
  <si>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</si>
  <si>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</si>
  <si>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</si>
  <si>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</si>
  <si>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</si>
  <si>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</si>
  <si>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</si>
  <si>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18707078134	</t>
  </si>
  <si>
    <t>Ctrip</t>
  </si>
  <si>
    <t>正常</t>
  </si>
  <si>
    <t>[巴黎]大西洋酒店(Atlantic Hotel)(46578827)</t>
  </si>
  <si>
    <t>经典客房, 1 张大床&lt;不退款&gt;&lt;2人入住&gt;</t>
  </si>
  <si>
    <t>USD</t>
  </si>
  <si>
    <t>KAN/JIN HUA JERON</t>
  </si>
  <si>
    <t>CA5326221108USD</t>
  </si>
  <si>
    <t>未提现</t>
  </si>
  <si>
    <t>携程开票</t>
  </si>
  <si>
    <t xml:space="preserve">	</t>
  </si>
  <si>
    <t xml:space="preserve">1992482098	</t>
  </si>
  <si>
    <t xml:space="preserve">21683669688	</t>
  </si>
  <si>
    <t>[首尔]三井酒店(Hotel Samjung)(37236514)</t>
  </si>
  <si>
    <t>标准双床房&lt;2人入住&gt;&lt;不退款&gt;</t>
  </si>
  <si>
    <t>KIM/NAMHYEON,KIM/NAMHYEON</t>
  </si>
  <si>
    <t xml:space="preserve">2769971	</t>
  </si>
  <si>
    <t xml:space="preserve">22026379	</t>
  </si>
  <si>
    <t xml:space="preserve">21687495031	</t>
  </si>
  <si>
    <t>[曼谷]素坤逸57号萨利酒店(The Salil Hotel Sukhumvit 57 - Thonglor)(40721653)</t>
  </si>
  <si>
    <t>尊贵房&lt;1&gt;&lt;2人入住&gt;&lt;不退款&gt;</t>
  </si>
  <si>
    <t>CHEUNG/CHING MAN</t>
  </si>
  <si>
    <t xml:space="preserve">2770905	</t>
  </si>
  <si>
    <t xml:space="preserve">77859	</t>
  </si>
  <si>
    <t xml:space="preserve">21698511564	</t>
  </si>
  <si>
    <t>[丹那拉打]阿维伦金马仑高原酒店(Avillion Cameron Highlands)(39629158)</t>
  </si>
  <si>
    <t>两卧套房&lt;2人入住&gt;&lt;不退款&gt;</t>
  </si>
  <si>
    <t>ALI/NURATIKAH MAHANUM SUHAIRI</t>
  </si>
  <si>
    <t xml:space="preserve">2773070	</t>
  </si>
  <si>
    <t xml:space="preserve">21698539888	</t>
  </si>
  <si>
    <t>JEON/INKYUNG</t>
  </si>
  <si>
    <t xml:space="preserve">2773077	</t>
  </si>
  <si>
    <t xml:space="preserve">22026609	</t>
  </si>
  <si>
    <t xml:space="preserve">21703005786	</t>
  </si>
  <si>
    <t>[居銮]御庭酒店(The Imperial Hotel)(48367336)</t>
  </si>
  <si>
    <t>豪华房(特大床)&lt;2人入住&gt;&lt;不退款&gt;</t>
  </si>
  <si>
    <t>Zulhilmi /Mohamaad</t>
  </si>
  <si>
    <t xml:space="preserve">2774004	</t>
  </si>
  <si>
    <t xml:space="preserve">acknowledged	</t>
  </si>
  <si>
    <t xml:space="preserve">21708847252	</t>
  </si>
  <si>
    <t>[曼谷]曼谷铂尔曼皇权酒店 (SHA Plus+)(Pullman Bangkok King Power)(37197346)</t>
  </si>
  <si>
    <t>豪华双床房&lt;2人入住&gt;&lt;不退款&gt;</t>
  </si>
  <si>
    <t>JI/LUAO,CHEN/GUIJUN</t>
  </si>
  <si>
    <t xml:space="preserve">2775605	</t>
  </si>
  <si>
    <t xml:space="preserve">1161842	</t>
  </si>
  <si>
    <t xml:space="preserve">21711391787	</t>
  </si>
  <si>
    <t>[吉隆坡]吉隆坡柏威年酒店 · 悦榕庄管理(Pavilion Hotel Kuala Lumpur Managed by Banyan Tree)(40759685)</t>
  </si>
  <si>
    <t>城市绿洲特大床房&lt;2人入住&gt;&lt;不退款&gt;&lt;早餐&gt;</t>
  </si>
  <si>
    <t>Wong/lee chee</t>
  </si>
  <si>
    <t xml:space="preserve">2775842	</t>
  </si>
  <si>
    <t xml:space="preserve">200572	</t>
  </si>
  <si>
    <t xml:space="preserve">21714249349	</t>
  </si>
  <si>
    <t>[吉隆坡]吉隆坡四季酒店(Four Seasons Hotel Kuala Lumpur)(40721593)</t>
  </si>
  <si>
    <t>泳池园景特大床房&lt;2人入住&gt;&lt;不退款&gt;&lt;早餐&gt;</t>
  </si>
  <si>
    <t>WANG/BOCHENG,FENG/RUN</t>
  </si>
  <si>
    <t xml:space="preserve">2776621	</t>
  </si>
  <si>
    <t>，</t>
  </si>
  <si>
    <t>A221108101827481</t>
  </si>
  <si>
    <t>A221108101914481</t>
  </si>
  <si>
    <t>USD / HKD 当前参考汇率: 7.84995</t>
  </si>
  <si>
    <t>总计：1071 USD/
8407.3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</si>
  <si>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</si>
  <si>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</si>
  <si>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</si>
  <si>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</si>
  <si>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</si>
  <si>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</si>
  <si>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</si>
  <si>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</si>
  <si>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</si>
  <si>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</si>
  <si>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</si>
  <si>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</si>
  <si>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</si>
  <si>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</si>
  <si>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</si>
  <si>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</si>
  <si>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</si>
  <si>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</si>
  <si>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</si>
  <si>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2022-11-04</t>
  </si>
  <si>
    <t>2776621</t>
  </si>
  <si>
    <t>吉隆坡四季酒店</t>
  </si>
  <si>
    <t>WANG BOCHENG,FENG RUN</t>
  </si>
  <si>
    <t>2022-11-05</t>
  </si>
  <si>
    <t>退房日周结</t>
  </si>
  <si>
    <t>1661.46</t>
  </si>
  <si>
    <t>227.00</t>
  </si>
  <si>
    <t>0</t>
  </si>
  <si>
    <t>0.00</t>
  </si>
  <si>
    <t>携程盛景国际直连</t>
  </si>
  <si>
    <t>01.010677</t>
  </si>
  <si>
    <t>2022-11-04 21:42:42</t>
  </si>
  <si>
    <t>否</t>
  </si>
  <si>
    <t>汇智国际旅游发展有限公司</t>
  </si>
  <si>
    <t>直连</t>
  </si>
  <si>
    <t>马来西亚</t>
  </si>
  <si>
    <t>2775842</t>
  </si>
  <si>
    <t>吉隆坡柏威年酒店 · 悦榕庄管理</t>
  </si>
  <si>
    <t>Wong lee chee</t>
  </si>
  <si>
    <t>885.62</t>
  </si>
  <si>
    <t>121.00</t>
  </si>
  <si>
    <t>2022-11-04 16:33:40</t>
  </si>
  <si>
    <t>直采</t>
  </si>
  <si>
    <t>2775605</t>
  </si>
  <si>
    <t>曼谷铂尔曼皇权酒店</t>
  </si>
  <si>
    <t>JI LUAO,CHEN GUIJUN</t>
  </si>
  <si>
    <t>695.32</t>
  </si>
  <si>
    <t>95.00</t>
  </si>
  <si>
    <t>2022-11-04 14:54:34</t>
  </si>
  <si>
    <t>泰国</t>
  </si>
  <si>
    <t>2022-11-03</t>
  </si>
  <si>
    <t>2774004</t>
  </si>
  <si>
    <t>帝国酒店</t>
  </si>
  <si>
    <t>Zulhilmi Mohamaad</t>
  </si>
  <si>
    <t>211.88</t>
  </si>
  <si>
    <t>29.00</t>
  </si>
  <si>
    <t>2022-11-03 17:12:17</t>
  </si>
  <si>
    <t>2773077</t>
  </si>
  <si>
    <t>首尔三井酒店</t>
  </si>
  <si>
    <t>JEON INKYUNG</t>
  </si>
  <si>
    <t>694.08</t>
  </si>
  <si>
    <t>2022-11-03 08:52:41</t>
  </si>
  <si>
    <t>韩国</t>
  </si>
  <si>
    <t>2773070</t>
  </si>
  <si>
    <t>阿维伦金马仑高原酒店</t>
  </si>
  <si>
    <t>ALI NURATIKAH MAHANUM SUHAIRI</t>
  </si>
  <si>
    <t>555.26</t>
  </si>
  <si>
    <t>76.00</t>
  </si>
  <si>
    <t>2022-11-03 07:57:48</t>
  </si>
  <si>
    <t>2022-11-02</t>
  </si>
  <si>
    <t>2770905</t>
  </si>
  <si>
    <t>曼谷素坤逸57号巷萨里尔酒店通罗站</t>
  </si>
  <si>
    <t>CHEUNG CHING MAN</t>
  </si>
  <si>
    <t>519.66</t>
  </si>
  <si>
    <t>71.00</t>
  </si>
  <si>
    <t>2022-11-02 10:59:59</t>
  </si>
  <si>
    <t>2022-11-01</t>
  </si>
  <si>
    <t>2769971</t>
  </si>
  <si>
    <t>KIM NAMHYEON,KIM NAMHYEON</t>
  </si>
  <si>
    <t>666.05</t>
  </si>
  <si>
    <t>91.00</t>
  </si>
  <si>
    <t>2022-11-01 16:30:42</t>
  </si>
  <si>
    <t>2022-08-10</t>
  </si>
  <si>
    <t>2650907</t>
  </si>
  <si>
    <t>大西洋酒店</t>
  </si>
  <si>
    <t>KAN JIN HUA JERON</t>
  </si>
  <si>
    <t>1800.13</t>
  </si>
  <si>
    <t>266.00</t>
  </si>
  <si>
    <t>2022-08-10 21:14:13</t>
  </si>
  <si>
    <t>法国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</si>
</sst>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13</xdr:col>
      <xdr:colOff>485775</xdr:colOff>
      <xdr:row>52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988695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44868</v>
      </c>
      <c r="G2" s="6">
        <v>44870</v>
      </c>
      <c r="H2" s="4">
        <v>1</v>
      </c>
      <c r="I2" s="4">
        <v>2</v>
      </c>
      <c r="J2" s="4">
        <v>2</v>
      </c>
      <c r="K2" s="4" t="s">
        <v>30</v>
      </c>
      <c r="L2" s="4">
        <v>266</v>
      </c>
      <c r="M2" s="4">
        <v>266</v>
      </c>
      <c r="N2" s="4" t="s">
        <v>31</v>
      </c>
      <c r="O2" s="4" t="s">
        <v>32</v>
      </c>
      <c r="P2" s="4" t="s">
        <v>33</v>
      </c>
      <c r="Q2" s="4">
        <v>0</v>
      </c>
      <c r="R2" s="7">
        <v>44783</v>
      </c>
      <c r="S2" s="6">
        <v>44873</v>
      </c>
      <c r="T2" s="4" t="s">
        <v>34</v>
      </c>
      <c r="U2" s="4">
        <v>266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44869</v>
      </c>
      <c r="G3" s="6">
        <v>44870</v>
      </c>
      <c r="H3" s="4">
        <v>1</v>
      </c>
      <c r="I3" s="4">
        <v>1</v>
      </c>
      <c r="J3" s="4">
        <v>1</v>
      </c>
      <c r="K3" s="4" t="s">
        <v>30</v>
      </c>
      <c r="L3" s="4">
        <v>91</v>
      </c>
      <c r="M3" s="4">
        <v>91</v>
      </c>
      <c r="N3" s="4" t="s">
        <v>40</v>
      </c>
      <c r="O3" s="4" t="s">
        <v>32</v>
      </c>
      <c r="P3" s="4" t="s">
        <v>33</v>
      </c>
      <c r="Q3" s="4">
        <v>0</v>
      </c>
      <c r="R3" s="7">
        <v>44866</v>
      </c>
      <c r="S3" s="6">
        <v>44873</v>
      </c>
      <c r="T3" s="4" t="s">
        <v>34</v>
      </c>
      <c r="U3" s="4">
        <v>91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44869</v>
      </c>
      <c r="G4" s="6">
        <v>44870</v>
      </c>
      <c r="H4" s="4">
        <v>1</v>
      </c>
      <c r="I4" s="4">
        <v>1</v>
      </c>
      <c r="J4" s="4">
        <v>1</v>
      </c>
      <c r="K4" s="4" t="s">
        <v>30</v>
      </c>
      <c r="L4" s="4">
        <v>71</v>
      </c>
      <c r="M4" s="4">
        <v>71</v>
      </c>
      <c r="N4" s="4" t="s">
        <v>46</v>
      </c>
      <c r="O4" s="4" t="s">
        <v>32</v>
      </c>
      <c r="P4" s="4" t="s">
        <v>33</v>
      </c>
      <c r="Q4" s="4">
        <v>0</v>
      </c>
      <c r="R4" s="7">
        <v>44867</v>
      </c>
      <c r="S4" s="6">
        <v>44873</v>
      </c>
      <c r="T4" s="4" t="s">
        <v>34</v>
      </c>
      <c r="U4" s="4">
        <v>71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44869</v>
      </c>
      <c r="G5" s="6">
        <v>44870</v>
      </c>
      <c r="H5" s="4">
        <v>1</v>
      </c>
      <c r="I5" s="4">
        <v>1</v>
      </c>
      <c r="J5" s="4">
        <v>1</v>
      </c>
      <c r="K5" s="4" t="s">
        <v>30</v>
      </c>
      <c r="L5" s="4">
        <v>76</v>
      </c>
      <c r="M5" s="4">
        <v>76</v>
      </c>
      <c r="N5" s="4" t="s">
        <v>52</v>
      </c>
      <c r="O5" s="4" t="s">
        <v>32</v>
      </c>
      <c r="P5" s="4" t="s">
        <v>33</v>
      </c>
      <c r="Q5" s="4">
        <v>0</v>
      </c>
      <c r="R5" s="7">
        <v>44868</v>
      </c>
      <c r="S5" s="6">
        <v>44873</v>
      </c>
      <c r="T5" s="4" t="s">
        <v>34</v>
      </c>
      <c r="U5" s="4">
        <v>76</v>
      </c>
      <c r="V5" s="4">
        <v>0</v>
      </c>
      <c r="W5" s="4">
        <v>0</v>
      </c>
      <c r="X5" s="4" t="s">
        <v>53</v>
      </c>
      <c r="Y5" s="4" t="s">
        <v>35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44869</v>
      </c>
      <c r="G6" s="6">
        <v>44870</v>
      </c>
      <c r="H6" s="4">
        <v>1</v>
      </c>
      <c r="I6" s="4">
        <v>1</v>
      </c>
      <c r="J6" s="4">
        <v>1</v>
      </c>
      <c r="K6" s="4" t="s">
        <v>30</v>
      </c>
      <c r="L6" s="4">
        <v>95</v>
      </c>
      <c r="M6" s="4">
        <v>95</v>
      </c>
      <c r="N6" s="4" t="s">
        <v>55</v>
      </c>
      <c r="O6" s="4" t="s">
        <v>32</v>
      </c>
      <c r="P6" s="4" t="s">
        <v>33</v>
      </c>
      <c r="Q6" s="4">
        <v>0</v>
      </c>
      <c r="R6" s="7">
        <v>44868</v>
      </c>
      <c r="S6" s="6">
        <v>44873</v>
      </c>
      <c r="T6" s="4" t="s">
        <v>34</v>
      </c>
      <c r="U6" s="4">
        <v>95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44869</v>
      </c>
      <c r="G7" s="6">
        <v>44870</v>
      </c>
      <c r="H7" s="4">
        <v>1</v>
      </c>
      <c r="I7" s="4">
        <v>1</v>
      </c>
      <c r="J7" s="4">
        <v>1</v>
      </c>
      <c r="K7" s="4" t="s">
        <v>30</v>
      </c>
      <c r="L7" s="4">
        <v>29</v>
      </c>
      <c r="M7" s="4">
        <v>29</v>
      </c>
      <c r="N7" s="4" t="s">
        <v>61</v>
      </c>
      <c r="O7" s="4" t="s">
        <v>32</v>
      </c>
      <c r="P7" s="4" t="s">
        <v>33</v>
      </c>
      <c r="Q7" s="4">
        <v>0</v>
      </c>
      <c r="R7" s="7">
        <v>44868</v>
      </c>
      <c r="S7" s="6">
        <v>44873</v>
      </c>
      <c r="T7" s="4" t="s">
        <v>34</v>
      </c>
      <c r="U7" s="4">
        <v>29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44869</v>
      </c>
      <c r="G8" s="6">
        <v>44870</v>
      </c>
      <c r="H8" s="4">
        <v>1</v>
      </c>
      <c r="I8" s="4">
        <v>1</v>
      </c>
      <c r="J8" s="4">
        <v>1</v>
      </c>
      <c r="K8" s="4" t="s">
        <v>30</v>
      </c>
      <c r="L8" s="4">
        <v>95</v>
      </c>
      <c r="M8" s="4">
        <v>95</v>
      </c>
      <c r="N8" s="4" t="s">
        <v>67</v>
      </c>
      <c r="O8" s="4" t="s">
        <v>32</v>
      </c>
      <c r="P8" s="4" t="s">
        <v>33</v>
      </c>
      <c r="Q8" s="4">
        <v>0</v>
      </c>
      <c r="R8" s="7">
        <v>44869</v>
      </c>
      <c r="S8" s="6">
        <v>44873</v>
      </c>
      <c r="T8" s="4" t="s">
        <v>34</v>
      </c>
      <c r="U8" s="4">
        <v>95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44869</v>
      </c>
      <c r="G9" s="6">
        <v>44870</v>
      </c>
      <c r="H9" s="4">
        <v>1</v>
      </c>
      <c r="I9" s="4">
        <v>1</v>
      </c>
      <c r="J9" s="4">
        <v>1</v>
      </c>
      <c r="K9" s="4" t="s">
        <v>30</v>
      </c>
      <c r="L9" s="4">
        <v>121</v>
      </c>
      <c r="M9" s="4">
        <v>121</v>
      </c>
      <c r="N9" s="4" t="s">
        <v>73</v>
      </c>
      <c r="O9" s="4" t="s">
        <v>32</v>
      </c>
      <c r="P9" s="4" t="s">
        <v>33</v>
      </c>
      <c r="Q9" s="4">
        <v>0</v>
      </c>
      <c r="R9" s="7">
        <v>44869</v>
      </c>
      <c r="S9" s="6">
        <v>44873</v>
      </c>
      <c r="T9" s="4" t="s">
        <v>34</v>
      </c>
      <c r="U9" s="4">
        <v>121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44869</v>
      </c>
      <c r="G10" s="6">
        <v>44870</v>
      </c>
      <c r="H10" s="4">
        <v>1</v>
      </c>
      <c r="I10" s="4">
        <v>1</v>
      </c>
      <c r="J10" s="4">
        <v>1</v>
      </c>
      <c r="K10" s="4" t="s">
        <v>30</v>
      </c>
      <c r="L10" s="4">
        <v>227</v>
      </c>
      <c r="M10" s="4">
        <v>227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44869</v>
      </c>
      <c r="S10" s="6">
        <v>44873</v>
      </c>
      <c r="T10" s="4" t="s">
        <v>34</v>
      </c>
      <c r="U10" s="4">
        <v>227</v>
      </c>
      <c r="V10" s="4">
        <v>0</v>
      </c>
      <c r="W10" s="4">
        <v>0</v>
      </c>
      <c r="X10" s="4" t="s">
        <v>80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E1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18707078134</v>
      </c>
      <c r="B2" s="6">
        <v>44868</v>
      </c>
      <c r="C2" s="6">
        <v>44870</v>
      </c>
      <c r="D2" s="4">
        <v>266</v>
      </c>
      <c r="E2" s="4" t="str">
        <f>VLOOKUP(A2,HOP!A:L,12,0)</f>
        <v>266.00</v>
      </c>
      <c r="F2" s="4" t="str">
        <f>VLOOKUP(A2,HOP!A:C,3,0)</f>
        <v>2650907</v>
      </c>
      <c r="G2" s="4">
        <f>D2-E2</f>
        <v>0</v>
      </c>
      <c r="H2" s="4" t="str">
        <f>$H$1&amp;F2</f>
        <v>，2650907</v>
      </c>
      <c r="I2" s="4" t="str">
        <f>VLOOKUP(A2,HOP!A:U,21,0)</f>
        <v>直连</v>
      </c>
    </row>
    <row r="3" s="4" customFormat="1" spans="1:9">
      <c r="A3" s="5">
        <v>21683669688</v>
      </c>
      <c r="B3" s="6">
        <v>44869</v>
      </c>
      <c r="C3" s="6">
        <v>44870</v>
      </c>
      <c r="D3" s="4">
        <v>91</v>
      </c>
      <c r="E3" s="4" t="str">
        <f>VLOOKUP(A3,HOP!A:L,12,0)</f>
        <v>91.00</v>
      </c>
      <c r="F3" s="4" t="str">
        <f>VLOOKUP(A3,HOP!A:C,3,0)</f>
        <v>2769971</v>
      </c>
      <c r="G3" s="4">
        <f t="shared" ref="G3:G10" si="0">D3-E3</f>
        <v>0</v>
      </c>
      <c r="H3" s="4" t="str">
        <f t="shared" ref="H3:H10" si="1">$H$1&amp;F3</f>
        <v>，2769971</v>
      </c>
      <c r="I3" s="4" t="str">
        <f>VLOOKUP(A3,HOP!A:U,21,0)</f>
        <v>直采</v>
      </c>
    </row>
    <row r="4" s="4" customFormat="1" spans="1:9">
      <c r="A4" s="5">
        <v>21687495031</v>
      </c>
      <c r="B4" s="6">
        <v>44869</v>
      </c>
      <c r="C4" s="6">
        <v>44870</v>
      </c>
      <c r="D4" s="4">
        <v>71</v>
      </c>
      <c r="E4" s="4" t="str">
        <f>VLOOKUP(A4,HOP!A:L,12,0)</f>
        <v>71.00</v>
      </c>
      <c r="F4" s="4" t="str">
        <f>VLOOKUP(A4,HOP!A:C,3,0)</f>
        <v>2770905</v>
      </c>
      <c r="G4" s="4">
        <f t="shared" si="0"/>
        <v>0</v>
      </c>
      <c r="H4" s="4" t="str">
        <f t="shared" si="1"/>
        <v>，2770905</v>
      </c>
      <c r="I4" s="4" t="str">
        <f>VLOOKUP(A4,HOP!A:U,21,0)</f>
        <v>直采</v>
      </c>
    </row>
    <row r="5" s="4" customFormat="1" spans="1:9">
      <c r="A5" s="5">
        <v>21698511564</v>
      </c>
      <c r="B5" s="6">
        <v>44869</v>
      </c>
      <c r="C5" s="6">
        <v>44870</v>
      </c>
      <c r="D5" s="4">
        <v>76</v>
      </c>
      <c r="E5" s="4" t="str">
        <f>VLOOKUP(A5,HOP!A:L,12,0)</f>
        <v>76.00</v>
      </c>
      <c r="F5" s="4" t="str">
        <f>VLOOKUP(A5,HOP!A:C,3,0)</f>
        <v>2773070</v>
      </c>
      <c r="G5" s="4">
        <f t="shared" si="0"/>
        <v>0</v>
      </c>
      <c r="H5" s="4" t="str">
        <f t="shared" si="1"/>
        <v>，2773070</v>
      </c>
      <c r="I5" s="4" t="str">
        <f>VLOOKUP(A5,HOP!A:U,21,0)</f>
        <v>直连</v>
      </c>
    </row>
    <row r="6" s="4" customFormat="1" spans="1:9">
      <c r="A6" s="5">
        <v>21698539888</v>
      </c>
      <c r="B6" s="6">
        <v>44869</v>
      </c>
      <c r="C6" s="6">
        <v>44870</v>
      </c>
      <c r="D6" s="4">
        <v>95</v>
      </c>
      <c r="E6" s="4" t="str">
        <f>VLOOKUP(A6,HOP!A:L,12,0)</f>
        <v>95.00</v>
      </c>
      <c r="F6" s="4" t="str">
        <f>VLOOKUP(A6,HOP!A:C,3,0)</f>
        <v>2773077</v>
      </c>
      <c r="G6" s="4">
        <f t="shared" si="0"/>
        <v>0</v>
      </c>
      <c r="H6" s="4" t="str">
        <f t="shared" si="1"/>
        <v>，2773077</v>
      </c>
      <c r="I6" s="4" t="str">
        <f>VLOOKUP(A6,HOP!A:U,21,0)</f>
        <v>直采</v>
      </c>
    </row>
    <row r="7" s="4" customFormat="1" spans="1:9">
      <c r="A7" s="5">
        <v>21703005786</v>
      </c>
      <c r="B7" s="6">
        <v>44869</v>
      </c>
      <c r="C7" s="6">
        <v>44870</v>
      </c>
      <c r="D7" s="4">
        <v>29</v>
      </c>
      <c r="E7" s="4" t="str">
        <f>VLOOKUP(A7,HOP!A:L,12,0)</f>
        <v>29.00</v>
      </c>
      <c r="F7" s="4" t="str">
        <f>VLOOKUP(A7,HOP!A:C,3,0)</f>
        <v>2774004</v>
      </c>
      <c r="G7" s="4">
        <f t="shared" si="0"/>
        <v>0</v>
      </c>
      <c r="H7" s="4" t="str">
        <f t="shared" si="1"/>
        <v>，2774004</v>
      </c>
      <c r="I7" s="4" t="str">
        <f>VLOOKUP(A7,HOP!A:U,21,0)</f>
        <v>直连</v>
      </c>
    </row>
    <row r="8" s="4" customFormat="1" spans="1:9">
      <c r="A8" s="5">
        <v>21708847252</v>
      </c>
      <c r="B8" s="6">
        <v>44869</v>
      </c>
      <c r="C8" s="6">
        <v>44870</v>
      </c>
      <c r="D8" s="4">
        <v>95</v>
      </c>
      <c r="E8" s="4" t="str">
        <f>VLOOKUP(A8,HOP!A:L,12,0)</f>
        <v>95.00</v>
      </c>
      <c r="F8" s="4" t="str">
        <f>VLOOKUP(A8,HOP!A:C,3,0)</f>
        <v>2775605</v>
      </c>
      <c r="G8" s="4">
        <f t="shared" si="0"/>
        <v>0</v>
      </c>
      <c r="H8" s="4" t="str">
        <f t="shared" si="1"/>
        <v>，2775605</v>
      </c>
      <c r="I8" s="4" t="str">
        <f>VLOOKUP(A8,HOP!A:U,21,0)</f>
        <v>直采</v>
      </c>
    </row>
    <row r="9" s="4" customFormat="1" spans="1:9">
      <c r="A9" s="5">
        <v>21711391787</v>
      </c>
      <c r="B9" s="6">
        <v>44869</v>
      </c>
      <c r="C9" s="6">
        <v>44870</v>
      </c>
      <c r="D9" s="4">
        <v>121</v>
      </c>
      <c r="E9" s="4" t="str">
        <f>VLOOKUP(A9,HOP!A:L,12,0)</f>
        <v>121.00</v>
      </c>
      <c r="F9" s="4" t="str">
        <f>VLOOKUP(A9,HOP!A:C,3,0)</f>
        <v>2775842</v>
      </c>
      <c r="G9" s="4">
        <f t="shared" si="0"/>
        <v>0</v>
      </c>
      <c r="H9" s="4" t="str">
        <f t="shared" si="1"/>
        <v>，2775842</v>
      </c>
      <c r="I9" s="4" t="str">
        <f>VLOOKUP(A9,HOP!A:U,21,0)</f>
        <v>直采</v>
      </c>
    </row>
    <row r="10" s="4" customFormat="1" spans="1:9">
      <c r="A10" s="5">
        <v>21714249349</v>
      </c>
      <c r="B10" s="6">
        <v>44869</v>
      </c>
      <c r="C10" s="6">
        <v>44870</v>
      </c>
      <c r="D10" s="4">
        <v>227</v>
      </c>
      <c r="E10" s="4" t="str">
        <f>VLOOKUP(A10,HOP!A:L,12,0)</f>
        <v>227.00</v>
      </c>
      <c r="F10" s="4" t="str">
        <f>VLOOKUP(A10,HOP!A:C,3,0)</f>
        <v>2776621</v>
      </c>
      <c r="G10" s="4">
        <f t="shared" si="0"/>
        <v>0</v>
      </c>
      <c r="H10" s="4" t="str">
        <f t="shared" si="1"/>
        <v>，2776621</v>
      </c>
      <c r="I10" s="4" t="str">
        <f>VLOOKUP(A10,HOP!A:U,21,0)</f>
        <v>直连</v>
      </c>
    </row>
    <row r="12" spans="4:4">
      <c r="D12" s="4">
        <f>SUM(D2:D11)</f>
        <v>1071</v>
      </c>
    </row>
    <row r="15" spans="1:5">
      <c r="A15" s="4" t="s">
        <v>82</v>
      </c>
      <c r="D15" s="4">
        <v>473</v>
      </c>
      <c r="E15" s="4">
        <v>3713.03</v>
      </c>
    </row>
    <row r="16" spans="1:5">
      <c r="A16" s="4" t="s">
        <v>83</v>
      </c>
      <c r="D16" s="4">
        <v>598</v>
      </c>
      <c r="E16" s="4">
        <v>4694.27</v>
      </c>
    </row>
    <row r="17" spans="1:5">
      <c r="A17" s="4" t="s">
        <v>84</v>
      </c>
      <c r="D17" s="4">
        <f>SUM(D15:D16)</f>
        <v>1071</v>
      </c>
      <c r="E17" s="4">
        <f>SUM(E15:E16)</f>
        <v>8407.3</v>
      </c>
    </row>
    <row r="18" spans="1:1">
      <c r="A18" s="4" t="s">
        <v>85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  <c r="V1" s="2" t="s">
        <v>104</v>
      </c>
    </row>
    <row r="2" s="1" customFormat="1" spans="1:22">
      <c r="A2" s="3">
        <v>21714249349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105</v>
      </c>
      <c r="G2" s="1" t="s">
        <v>109</v>
      </c>
      <c r="H2" s="1" t="s">
        <v>110</v>
      </c>
      <c r="I2" s="1" t="s">
        <v>111</v>
      </c>
      <c r="J2" s="1" t="s">
        <v>30</v>
      </c>
      <c r="K2" s="1" t="s">
        <v>112</v>
      </c>
      <c r="L2" s="1" t="s">
        <v>112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  <c r="V2" s="1" t="s">
        <v>121</v>
      </c>
    </row>
    <row r="3" s="1" customFormat="1" spans="1:22">
      <c r="A3" s="3">
        <v>21711391787</v>
      </c>
      <c r="B3" s="1" t="s">
        <v>105</v>
      </c>
      <c r="C3" s="1" t="s">
        <v>122</v>
      </c>
      <c r="D3" s="1" t="s">
        <v>123</v>
      </c>
      <c r="E3" s="1" t="s">
        <v>124</v>
      </c>
      <c r="F3" s="1" t="s">
        <v>105</v>
      </c>
      <c r="G3" s="1" t="s">
        <v>109</v>
      </c>
      <c r="H3" s="1" t="s">
        <v>110</v>
      </c>
      <c r="I3" s="1" t="s">
        <v>125</v>
      </c>
      <c r="J3" s="1" t="s">
        <v>30</v>
      </c>
      <c r="K3" s="1" t="s">
        <v>126</v>
      </c>
      <c r="L3" s="1" t="s">
        <v>126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127</v>
      </c>
      <c r="S3" s="1" t="s">
        <v>118</v>
      </c>
      <c r="T3" s="1" t="s">
        <v>119</v>
      </c>
      <c r="U3" s="1" t="s">
        <v>128</v>
      </c>
      <c r="V3" s="1" t="s">
        <v>121</v>
      </c>
    </row>
    <row r="4" s="1" customFormat="1" spans="1:22">
      <c r="A4" s="3">
        <v>21708847252</v>
      </c>
      <c r="B4" s="1" t="s">
        <v>105</v>
      </c>
      <c r="C4" s="1" t="s">
        <v>129</v>
      </c>
      <c r="D4" s="1" t="s">
        <v>130</v>
      </c>
      <c r="E4" s="1" t="s">
        <v>131</v>
      </c>
      <c r="F4" s="1" t="s">
        <v>105</v>
      </c>
      <c r="G4" s="1" t="s">
        <v>109</v>
      </c>
      <c r="H4" s="1" t="s">
        <v>110</v>
      </c>
      <c r="I4" s="1" t="s">
        <v>132</v>
      </c>
      <c r="J4" s="1" t="s">
        <v>30</v>
      </c>
      <c r="K4" s="1" t="s">
        <v>133</v>
      </c>
      <c r="L4" s="1" t="s">
        <v>133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134</v>
      </c>
      <c r="S4" s="1" t="s">
        <v>118</v>
      </c>
      <c r="T4" s="1" t="s">
        <v>119</v>
      </c>
      <c r="U4" s="1" t="s">
        <v>128</v>
      </c>
      <c r="V4" s="1" t="s">
        <v>135</v>
      </c>
    </row>
    <row r="5" s="1" customFormat="1" spans="1:22">
      <c r="A5" s="3">
        <v>21703005786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105</v>
      </c>
      <c r="G5" s="1" t="s">
        <v>109</v>
      </c>
      <c r="H5" s="1" t="s">
        <v>110</v>
      </c>
      <c r="I5" s="1" t="s">
        <v>140</v>
      </c>
      <c r="J5" s="1" t="s">
        <v>30</v>
      </c>
      <c r="K5" s="1" t="s">
        <v>141</v>
      </c>
      <c r="L5" s="1" t="s">
        <v>141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142</v>
      </c>
      <c r="S5" s="1" t="s">
        <v>118</v>
      </c>
      <c r="T5" s="1" t="s">
        <v>119</v>
      </c>
      <c r="U5" s="1" t="s">
        <v>120</v>
      </c>
      <c r="V5" s="1" t="s">
        <v>121</v>
      </c>
    </row>
    <row r="6" s="1" customFormat="1" spans="1:22">
      <c r="A6" s="3">
        <v>21698539888</v>
      </c>
      <c r="B6" s="1" t="s">
        <v>136</v>
      </c>
      <c r="C6" s="1" t="s">
        <v>143</v>
      </c>
      <c r="D6" s="1" t="s">
        <v>144</v>
      </c>
      <c r="E6" s="1" t="s">
        <v>145</v>
      </c>
      <c r="F6" s="1" t="s">
        <v>105</v>
      </c>
      <c r="G6" s="1" t="s">
        <v>109</v>
      </c>
      <c r="H6" s="1" t="s">
        <v>110</v>
      </c>
      <c r="I6" s="1" t="s">
        <v>146</v>
      </c>
      <c r="J6" s="1" t="s">
        <v>30</v>
      </c>
      <c r="K6" s="1" t="s">
        <v>133</v>
      </c>
      <c r="L6" s="1" t="s">
        <v>133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147</v>
      </c>
      <c r="S6" s="1" t="s">
        <v>118</v>
      </c>
      <c r="T6" s="1" t="s">
        <v>119</v>
      </c>
      <c r="U6" s="1" t="s">
        <v>128</v>
      </c>
      <c r="V6" s="1" t="s">
        <v>148</v>
      </c>
    </row>
    <row r="7" s="1" customFormat="1" spans="1:22">
      <c r="A7" s="3">
        <v>21698511564</v>
      </c>
      <c r="B7" s="1" t="s">
        <v>136</v>
      </c>
      <c r="C7" s="1" t="s">
        <v>149</v>
      </c>
      <c r="D7" s="1" t="s">
        <v>150</v>
      </c>
      <c r="E7" s="1" t="s">
        <v>151</v>
      </c>
      <c r="F7" s="1" t="s">
        <v>105</v>
      </c>
      <c r="G7" s="1" t="s">
        <v>109</v>
      </c>
      <c r="H7" s="1" t="s">
        <v>110</v>
      </c>
      <c r="I7" s="1" t="s">
        <v>152</v>
      </c>
      <c r="J7" s="1" t="s">
        <v>30</v>
      </c>
      <c r="K7" s="1" t="s">
        <v>153</v>
      </c>
      <c r="L7" s="1" t="s">
        <v>153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154</v>
      </c>
      <c r="S7" s="1" t="s">
        <v>118</v>
      </c>
      <c r="T7" s="1" t="s">
        <v>119</v>
      </c>
      <c r="U7" s="1" t="s">
        <v>120</v>
      </c>
      <c r="V7" s="1" t="s">
        <v>121</v>
      </c>
    </row>
    <row r="8" s="1" customFormat="1" spans="1:22">
      <c r="A8" s="3">
        <v>21687495031</v>
      </c>
      <c r="B8" s="1" t="s">
        <v>155</v>
      </c>
      <c r="C8" s="1" t="s">
        <v>156</v>
      </c>
      <c r="D8" s="1" t="s">
        <v>157</v>
      </c>
      <c r="E8" s="1" t="s">
        <v>158</v>
      </c>
      <c r="F8" s="1" t="s">
        <v>105</v>
      </c>
      <c r="G8" s="1" t="s">
        <v>109</v>
      </c>
      <c r="H8" s="1" t="s">
        <v>110</v>
      </c>
      <c r="I8" s="1" t="s">
        <v>159</v>
      </c>
      <c r="J8" s="1" t="s">
        <v>30</v>
      </c>
      <c r="K8" s="1" t="s">
        <v>160</v>
      </c>
      <c r="L8" s="1" t="s">
        <v>160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116</v>
      </c>
      <c r="R8" s="1" t="s">
        <v>161</v>
      </c>
      <c r="S8" s="1" t="s">
        <v>118</v>
      </c>
      <c r="T8" s="1" t="s">
        <v>119</v>
      </c>
      <c r="U8" s="1" t="s">
        <v>128</v>
      </c>
      <c r="V8" s="1" t="s">
        <v>135</v>
      </c>
    </row>
    <row r="9" s="1" customFormat="1" spans="1:22">
      <c r="A9" s="3">
        <v>21683669688</v>
      </c>
      <c r="B9" s="1" t="s">
        <v>162</v>
      </c>
      <c r="C9" s="1" t="s">
        <v>163</v>
      </c>
      <c r="D9" s="1" t="s">
        <v>144</v>
      </c>
      <c r="E9" s="1" t="s">
        <v>164</v>
      </c>
      <c r="F9" s="1" t="s">
        <v>105</v>
      </c>
      <c r="G9" s="1" t="s">
        <v>109</v>
      </c>
      <c r="H9" s="1" t="s">
        <v>110</v>
      </c>
      <c r="I9" s="1" t="s">
        <v>165</v>
      </c>
      <c r="J9" s="1" t="s">
        <v>30</v>
      </c>
      <c r="K9" s="1" t="s">
        <v>166</v>
      </c>
      <c r="L9" s="1" t="s">
        <v>166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116</v>
      </c>
      <c r="R9" s="1" t="s">
        <v>167</v>
      </c>
      <c r="S9" s="1" t="s">
        <v>118</v>
      </c>
      <c r="T9" s="1" t="s">
        <v>119</v>
      </c>
      <c r="U9" s="1" t="s">
        <v>128</v>
      </c>
      <c r="V9" s="1" t="s">
        <v>148</v>
      </c>
    </row>
    <row r="10" s="1" customFormat="1" spans="1:22">
      <c r="A10" s="3">
        <v>18707078134</v>
      </c>
      <c r="B10" s="1" t="s">
        <v>168</v>
      </c>
      <c r="C10" s="1" t="s">
        <v>169</v>
      </c>
      <c r="D10" s="1" t="s">
        <v>170</v>
      </c>
      <c r="E10" s="1" t="s">
        <v>171</v>
      </c>
      <c r="F10" s="1" t="s">
        <v>136</v>
      </c>
      <c r="G10" s="1" t="s">
        <v>109</v>
      </c>
      <c r="H10" s="1" t="s">
        <v>110</v>
      </c>
      <c r="I10" s="1" t="s">
        <v>172</v>
      </c>
      <c r="J10" s="1" t="s">
        <v>30</v>
      </c>
      <c r="K10" s="1" t="s">
        <v>173</v>
      </c>
      <c r="L10" s="1" t="s">
        <v>173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116</v>
      </c>
      <c r="R10" s="1" t="s">
        <v>174</v>
      </c>
      <c r="S10" s="1" t="s">
        <v>118</v>
      </c>
      <c r="T10" s="1" t="s">
        <v>119</v>
      </c>
      <c r="U10" s="1" t="s">
        <v>120</v>
      </c>
      <c r="V10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2022-11-08T02:10:21Z</dcterms:created>
  <dcterms:modified xsi:type="dcterms:W3CDTF">2022-11-08T02:17:52Z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5933A4D53506422092E548F5D8AC9400</vt:lpwstr>
  </property>
  <property fmtid="{D5CDD505-2E9C-101B-9397-08002B2CF9AE}" pid="3" name="KSOProductBuildVer">
    <vt:lpwstr>2052-11.1.0.12598</vt:lpwstr>
  </property>
</Properties>
</file>