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<sst xmlns="http://schemas.openxmlformats.org/spreadsheetml/2006/main" count="310" uniqueCount="142">
  <si>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</si>
  <si>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</si>
  <si>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</si>
  <si>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</si>
  <si>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</si>
  <si>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</si>
  <si>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</si>
  <si>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</si>
  <si>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</si>
  <si>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</si>
  <si>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</si>
  <si>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</si>
  <si>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</si>
  <si>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</si>
  <si>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</si>
  <si>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</si>
  <si>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</si>
  <si>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</si>
  <si>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</si>
  <si>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</si>
  <si>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</si>
  <si>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</si>
  <si>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</si>
  <si>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</si>
  <si>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</si>
  <si>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21243632305	</t>
  </si>
  <si>
    <t>Ctrip</t>
  </si>
  <si>
    <t>正常</t>
  </si>
  <si>
    <t>[台北]台北柯达大饭店-敦南馆(K Hotel Dunnan)(80941563)</t>
  </si>
  <si>
    <t>商务大床房&lt;至多8间&gt;&lt;2人入住&gt;</t>
  </si>
  <si>
    <t>CNY</t>
  </si>
  <si>
    <t>TZUWEI/HSU</t>
  </si>
  <si>
    <t>CA13744221109CNY</t>
  </si>
  <si>
    <t>未提现</t>
  </si>
  <si>
    <t>携程开票</t>
  </si>
  <si>
    <t xml:space="preserve">	</t>
  </si>
  <si>
    <t xml:space="preserve">20220930-013	</t>
  </si>
  <si>
    <t xml:space="preserve">21481468294	</t>
  </si>
  <si>
    <t>[嘉义市]嘉义洄嘉居行旅(Back Home Hotel)(80942045)</t>
  </si>
  <si>
    <t>经济双人房（无窗）&lt;至多8间&gt;&lt;2人入住&gt;</t>
  </si>
  <si>
    <t>CHEN/YENLIN</t>
  </si>
  <si>
    <t xml:space="preserve">21567730112	</t>
  </si>
  <si>
    <t>[高雄]高雄喜迎旅店(Greet Inn)(80941634)</t>
  </si>
  <si>
    <t>标准双人房&lt;至多8间&gt;&lt;2人入住&gt;</t>
  </si>
  <si>
    <t>TSAO/HSIUTZU</t>
  </si>
  <si>
    <t xml:space="preserve">999221567919558	</t>
  </si>
  <si>
    <t>[乐陵]格林豪泰智选酒店(乐陵汽车总站银座商城店)(82341542)</t>
  </si>
  <si>
    <t>商务双床房&lt;至多8间&gt;&lt;2人入住&gt;</t>
  </si>
  <si>
    <t>王明辉</t>
  </si>
  <si>
    <t xml:space="preserve">2757333	</t>
  </si>
  <si>
    <t xml:space="preserve">(GRT)80364115;	</t>
  </si>
  <si>
    <t xml:space="preserve">999221568666046	</t>
  </si>
  <si>
    <t>[石家庄]河北云瑧世纪大饭店(80249405)</t>
  </si>
  <si>
    <t>豪华大床房&lt;2人入住&gt;</t>
  </si>
  <si>
    <t>侯红娜</t>
  </si>
  <si>
    <t xml:space="preserve">(HTI)1153259;	</t>
  </si>
  <si>
    <t xml:space="preserve">999221569290597	</t>
  </si>
  <si>
    <t>[杭州]杭州皇逸良渚文化酒店(93870395)</t>
  </si>
  <si>
    <t>精致大床房&lt;至多8间&gt;&lt;2人入住&gt;</t>
  </si>
  <si>
    <t>袁总</t>
  </si>
  <si>
    <t xml:space="preserve">2757650	</t>
  </si>
  <si>
    <t xml:space="preserve">21569984085	</t>
  </si>
  <si>
    <t>[东莞]东莞欧亚国际酒店(80244119)</t>
  </si>
  <si>
    <t>豪华大床房&lt;至多8间&gt;&lt;2人入住&gt;</t>
  </si>
  <si>
    <t>潘学知</t>
  </si>
  <si>
    <t xml:space="preserve">2757797	</t>
  </si>
  <si>
    <t xml:space="preserve">18158240594	</t>
  </si>
  <si>
    <t>调整</t>
  </si>
  <si>
    <t>[香港]M1酒店(M1 Hotel)(77151759)</t>
  </si>
  <si>
    <t>标准客房&lt;2人入住&gt;</t>
  </si>
  <si>
    <t>KOO/LAI MAN ANGEL</t>
  </si>
  <si>
    <t xml:space="preserve">18128491347	</t>
  </si>
  <si>
    <t>[香港]香港丽豪酒店(Regal Riverside Hotel)(76256393)</t>
  </si>
  <si>
    <t>NG/WAISHAN</t>
  </si>
  <si>
    <t>，</t>
  </si>
  <si>
    <t xml:space="preserve"> 2994 CNY</t>
  </si>
  <si>
    <t>A221109104856481</t>
  </si>
  <si>
    <t>总计：2994元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</si>
  <si>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</si>
  <si>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</si>
  <si>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</si>
  <si>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</si>
  <si>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</si>
  <si>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</si>
  <si>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</si>
  <si>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</si>
  <si>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</si>
  <si>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</si>
  <si>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</si>
  <si>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</si>
  <si>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</si>
  <si>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</si>
  <si>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</si>
  <si>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</si>
  <si>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</si>
  <si>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</si>
  <si>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</si>
  <si>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2022-10-24</t>
  </si>
  <si>
    <t>2757797</t>
  </si>
  <si>
    <t>东莞欧亚国际酒店</t>
  </si>
  <si>
    <t>2022-10-25</t>
  </si>
  <si>
    <t>退房日月结</t>
  </si>
  <si>
    <t>348.00</t>
  </si>
  <si>
    <t>RMB</t>
  </si>
  <si>
    <t>0</t>
  </si>
  <si>
    <t>0.00</t>
  </si>
  <si>
    <t>携程汇登国内直连</t>
  </si>
  <si>
    <t>01.011264</t>
  </si>
  <si>
    <t>2022-10-24 22:12:46</t>
  </si>
  <si>
    <t>否</t>
  </si>
  <si>
    <t>广州汇登信息科技有限公司</t>
  </si>
  <si>
    <t>直连</t>
  </si>
  <si>
    <t>中国</t>
  </si>
  <si>
    <t>2757650</t>
  </si>
  <si>
    <t>杭州皇逸良渚文化酒店</t>
  </si>
  <si>
    <t>327.00</t>
  </si>
  <si>
    <t>2022-10-24 20:34:26</t>
  </si>
  <si>
    <t>2757519</t>
  </si>
  <si>
    <t>河北云瑧世纪大饭店</t>
  </si>
  <si>
    <t>463.00</t>
  </si>
  <si>
    <t>2022-10-24 18:57:32</t>
  </si>
  <si>
    <t>2757333</t>
  </si>
  <si>
    <t>格林豪泰智选酒店(乐陵汽车总站银座商城店)</t>
  </si>
  <si>
    <t>146.00</t>
  </si>
  <si>
    <t>2022-10-24 17:06:17</t>
  </si>
  <si>
    <t>2757285</t>
  </si>
  <si>
    <t>高雄喜迎旅店</t>
  </si>
  <si>
    <t>TSAO HSIUTZU</t>
  </si>
  <si>
    <t>484.00</t>
  </si>
  <si>
    <t>2022-10-24 16:38:07</t>
  </si>
  <si>
    <t>2022-10-18</t>
  </si>
  <si>
    <t>2746417</t>
  </si>
  <si>
    <t>嘉义洄嘉居行旅</t>
  </si>
  <si>
    <t>CHEN YENLIN</t>
  </si>
  <si>
    <t>189.00</t>
  </si>
  <si>
    <t>2022-10-18 15:26:04</t>
  </si>
  <si>
    <t>2022-09-30</t>
  </si>
  <si>
    <t>2717165</t>
  </si>
  <si>
    <t>台北柯达大饭店-敦南馆</t>
  </si>
  <si>
    <t>TZUWEI HSU</t>
  </si>
  <si>
    <t>416.00</t>
  </si>
  <si>
    <t>2022-09-30 12:45:26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</si>
</sst>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44858</v>
      </c>
      <c r="G2" s="6">
        <v>44859</v>
      </c>
      <c r="H2" s="4">
        <v>1</v>
      </c>
      <c r="I2" s="4">
        <v>1</v>
      </c>
      <c r="J2" s="4">
        <v>1</v>
      </c>
      <c r="K2" s="4" t="s">
        <v>30</v>
      </c>
      <c r="L2" s="4">
        <v>416</v>
      </c>
      <c r="M2" s="4">
        <v>416</v>
      </c>
      <c r="N2" s="4" t="s">
        <v>31</v>
      </c>
      <c r="O2" s="4" t="s">
        <v>32</v>
      </c>
      <c r="P2" s="4" t="s">
        <v>33</v>
      </c>
      <c r="Q2" s="4">
        <v>0</v>
      </c>
      <c r="R2" s="7">
        <v>44834</v>
      </c>
      <c r="S2" s="6">
        <v>44874</v>
      </c>
      <c r="T2" s="4" t="s">
        <v>34</v>
      </c>
      <c r="U2" s="4">
        <v>416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44858</v>
      </c>
      <c r="G3" s="6">
        <v>44859</v>
      </c>
      <c r="H3" s="4">
        <v>1</v>
      </c>
      <c r="I3" s="4">
        <v>1</v>
      </c>
      <c r="J3" s="4">
        <v>1</v>
      </c>
      <c r="K3" s="4" t="s">
        <v>30</v>
      </c>
      <c r="L3" s="4">
        <v>189</v>
      </c>
      <c r="M3" s="4">
        <v>189</v>
      </c>
      <c r="N3" s="4" t="s">
        <v>40</v>
      </c>
      <c r="O3" s="4" t="s">
        <v>32</v>
      </c>
      <c r="P3" s="4" t="s">
        <v>33</v>
      </c>
      <c r="Q3" s="4">
        <v>0</v>
      </c>
      <c r="R3" s="7">
        <v>44852</v>
      </c>
      <c r="S3" s="6">
        <v>44874</v>
      </c>
      <c r="T3" s="4" t="s">
        <v>34</v>
      </c>
      <c r="U3" s="4">
        <v>189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44858</v>
      </c>
      <c r="G4" s="6">
        <v>44859</v>
      </c>
      <c r="H4" s="4">
        <v>1</v>
      </c>
      <c r="I4" s="4">
        <v>1</v>
      </c>
      <c r="J4" s="4">
        <v>1</v>
      </c>
      <c r="K4" s="4" t="s">
        <v>30</v>
      </c>
      <c r="L4" s="4">
        <v>484</v>
      </c>
      <c r="M4" s="4">
        <v>484</v>
      </c>
      <c r="N4" s="4" t="s">
        <v>44</v>
      </c>
      <c r="O4" s="4" t="s">
        <v>32</v>
      </c>
      <c r="P4" s="4" t="s">
        <v>33</v>
      </c>
      <c r="Q4" s="4">
        <v>0</v>
      </c>
      <c r="R4" s="7">
        <v>44858</v>
      </c>
      <c r="S4" s="6">
        <v>44874</v>
      </c>
      <c r="T4" s="4" t="s">
        <v>34</v>
      </c>
      <c r="U4" s="4">
        <v>484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44858</v>
      </c>
      <c r="G5" s="6">
        <v>44859</v>
      </c>
      <c r="H5" s="4">
        <v>1</v>
      </c>
      <c r="I5" s="4">
        <v>1</v>
      </c>
      <c r="J5" s="4">
        <v>1</v>
      </c>
      <c r="K5" s="4" t="s">
        <v>30</v>
      </c>
      <c r="L5" s="4">
        <v>146</v>
      </c>
      <c r="M5" s="4">
        <v>146</v>
      </c>
      <c r="N5" s="4" t="s">
        <v>48</v>
      </c>
      <c r="O5" s="4" t="s">
        <v>32</v>
      </c>
      <c r="P5" s="4" t="s">
        <v>33</v>
      </c>
      <c r="Q5" s="4">
        <v>0</v>
      </c>
      <c r="R5" s="7">
        <v>44858</v>
      </c>
      <c r="S5" s="6">
        <v>44874</v>
      </c>
      <c r="T5" s="4" t="s">
        <v>34</v>
      </c>
      <c r="U5" s="4">
        <v>146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44858</v>
      </c>
      <c r="G6" s="6">
        <v>44859</v>
      </c>
      <c r="H6" s="4">
        <v>1</v>
      </c>
      <c r="I6" s="4">
        <v>1</v>
      </c>
      <c r="J6" s="4">
        <v>1</v>
      </c>
      <c r="K6" s="4" t="s">
        <v>30</v>
      </c>
      <c r="L6" s="4">
        <v>463</v>
      </c>
      <c r="M6" s="4">
        <v>463</v>
      </c>
      <c r="N6" s="4" t="s">
        <v>54</v>
      </c>
      <c r="O6" s="4" t="s">
        <v>32</v>
      </c>
      <c r="P6" s="4" t="s">
        <v>33</v>
      </c>
      <c r="Q6" s="4">
        <v>0</v>
      </c>
      <c r="R6" s="7">
        <v>44858</v>
      </c>
      <c r="S6" s="6">
        <v>44874</v>
      </c>
      <c r="T6" s="4" t="s">
        <v>34</v>
      </c>
      <c r="U6" s="4">
        <v>463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44858</v>
      </c>
      <c r="G7" s="6">
        <v>44859</v>
      </c>
      <c r="H7" s="4">
        <v>1</v>
      </c>
      <c r="I7" s="4">
        <v>1</v>
      </c>
      <c r="J7" s="4">
        <v>1</v>
      </c>
      <c r="K7" s="4" t="s">
        <v>30</v>
      </c>
      <c r="L7" s="4">
        <v>327</v>
      </c>
      <c r="M7" s="4">
        <v>327</v>
      </c>
      <c r="N7" s="4" t="s">
        <v>59</v>
      </c>
      <c r="O7" s="4" t="s">
        <v>32</v>
      </c>
      <c r="P7" s="4" t="s">
        <v>33</v>
      </c>
      <c r="Q7" s="4">
        <v>0</v>
      </c>
      <c r="R7" s="7">
        <v>44858</v>
      </c>
      <c r="S7" s="6">
        <v>44874</v>
      </c>
      <c r="T7" s="4" t="s">
        <v>34</v>
      </c>
      <c r="U7" s="4">
        <v>327</v>
      </c>
      <c r="V7" s="4">
        <v>0</v>
      </c>
      <c r="W7" s="4">
        <v>0</v>
      </c>
      <c r="X7" s="4" t="s">
        <v>60</v>
      </c>
      <c r="Y7" s="4" t="s">
        <v>35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44858</v>
      </c>
      <c r="G8" s="6">
        <v>44859</v>
      </c>
      <c r="H8" s="4">
        <v>1</v>
      </c>
      <c r="I8" s="4">
        <v>1</v>
      </c>
      <c r="J8" s="4">
        <v>1</v>
      </c>
      <c r="K8" s="4" t="s">
        <v>30</v>
      </c>
      <c r="L8" s="4">
        <v>348</v>
      </c>
      <c r="M8" s="4">
        <v>348</v>
      </c>
      <c r="N8" s="4" t="s">
        <v>64</v>
      </c>
      <c r="O8" s="4" t="s">
        <v>32</v>
      </c>
      <c r="P8" s="4" t="s">
        <v>33</v>
      </c>
      <c r="Q8" s="4">
        <v>0</v>
      </c>
      <c r="R8" s="7">
        <v>44858</v>
      </c>
      <c r="S8" s="6">
        <v>44874</v>
      </c>
      <c r="T8" s="4" t="s">
        <v>34</v>
      </c>
      <c r="U8" s="4">
        <v>348</v>
      </c>
      <c r="V8" s="4">
        <v>0</v>
      </c>
      <c r="W8" s="4">
        <v>0</v>
      </c>
      <c r="X8" s="4" t="s">
        <v>65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67</v>
      </c>
      <c r="D9" s="4" t="s">
        <v>68</v>
      </c>
      <c r="E9" s="4" t="s">
        <v>69</v>
      </c>
      <c r="F9" s="6">
        <v>44731</v>
      </c>
      <c r="G9" s="6">
        <v>44732</v>
      </c>
      <c r="H9" s="4">
        <v>1</v>
      </c>
      <c r="I9" s="4">
        <v>1</v>
      </c>
      <c r="J9" s="4">
        <v>1</v>
      </c>
      <c r="K9" s="4" t="s">
        <v>30</v>
      </c>
      <c r="L9" s="4">
        <v>261</v>
      </c>
      <c r="M9" s="4">
        <v>261</v>
      </c>
      <c r="N9" s="4" t="s">
        <v>70</v>
      </c>
      <c r="O9" s="4" t="s">
        <v>32</v>
      </c>
      <c r="P9" s="4" t="s">
        <v>33</v>
      </c>
      <c r="Q9" s="4">
        <v>0</v>
      </c>
      <c r="R9" s="7">
        <v>44731.9324305556</v>
      </c>
      <c r="S9" s="6">
        <v>44874</v>
      </c>
      <c r="T9" s="4" t="s">
        <v>34</v>
      </c>
      <c r="U9" s="4">
        <v>261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71</v>
      </c>
      <c r="B10" s="4" t="s">
        <v>26</v>
      </c>
      <c r="C10" s="4" t="s">
        <v>67</v>
      </c>
      <c r="D10" s="4" t="s">
        <v>72</v>
      </c>
      <c r="E10" s="4" t="s">
        <v>69</v>
      </c>
      <c r="F10" s="6">
        <v>44754</v>
      </c>
      <c r="G10" s="6">
        <v>44755</v>
      </c>
      <c r="H10" s="4">
        <v>1</v>
      </c>
      <c r="I10" s="4">
        <v>1</v>
      </c>
      <c r="J10" s="4">
        <v>1</v>
      </c>
      <c r="K10" s="4" t="s">
        <v>30</v>
      </c>
      <c r="L10" s="4">
        <v>360</v>
      </c>
      <c r="M10" s="4">
        <v>360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44728.427962963</v>
      </c>
      <c r="S10" s="6">
        <v>44874</v>
      </c>
      <c r="T10" s="4" t="s">
        <v>34</v>
      </c>
      <c r="U10" s="4">
        <v>360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21243632305</v>
      </c>
      <c r="B2" s="6">
        <v>44858</v>
      </c>
      <c r="C2" s="6">
        <v>44859</v>
      </c>
      <c r="D2" s="4">
        <v>416</v>
      </c>
      <c r="E2" s="4" t="str">
        <f>VLOOKUP(A2,HOP!A:L,12,0)</f>
        <v>416.00</v>
      </c>
      <c r="F2" s="4" t="str">
        <f>VLOOKUP(A2,HOP!A:C,3,0)</f>
        <v>2717165</v>
      </c>
      <c r="G2" s="4">
        <f>D2-E2</f>
        <v>0</v>
      </c>
      <c r="H2" s="4" t="str">
        <f>$H$1&amp;F2</f>
        <v>，2717165</v>
      </c>
      <c r="I2" s="4" t="str">
        <f>VLOOKUP(A2,HOP!A:U,21,0)</f>
        <v>直连</v>
      </c>
    </row>
    <row r="3" s="4" customFormat="1" spans="1:9">
      <c r="A3" s="5">
        <v>21481468294</v>
      </c>
      <c r="B3" s="6">
        <v>44858</v>
      </c>
      <c r="C3" s="6">
        <v>44859</v>
      </c>
      <c r="D3" s="4">
        <v>189</v>
      </c>
      <c r="E3" s="4" t="str">
        <f>VLOOKUP(A3,HOP!A:L,12,0)</f>
        <v>189.00</v>
      </c>
      <c r="F3" s="4" t="str">
        <f>VLOOKUP(A3,HOP!A:C,3,0)</f>
        <v>2746417</v>
      </c>
      <c r="G3" s="4">
        <f t="shared" ref="G3:G10" si="0">D3-E3</f>
        <v>0</v>
      </c>
      <c r="H3" s="4" t="str">
        <f t="shared" ref="H3:H10" si="1">$H$1&amp;F3</f>
        <v>，2746417</v>
      </c>
      <c r="I3" s="4" t="str">
        <f>VLOOKUP(A3,HOP!A:U,21,0)</f>
        <v>直连</v>
      </c>
    </row>
    <row r="4" s="4" customFormat="1" spans="1:9">
      <c r="A4" s="5">
        <v>21567730112</v>
      </c>
      <c r="B4" s="6">
        <v>44858</v>
      </c>
      <c r="C4" s="6">
        <v>44859</v>
      </c>
      <c r="D4" s="4">
        <v>484</v>
      </c>
      <c r="E4" s="4" t="str">
        <f>VLOOKUP(A4,HOP!A:L,12,0)</f>
        <v>484.00</v>
      </c>
      <c r="F4" s="4" t="str">
        <f>VLOOKUP(A4,HOP!A:C,3,0)</f>
        <v>2757285</v>
      </c>
      <c r="G4" s="4">
        <f t="shared" si="0"/>
        <v>0</v>
      </c>
      <c r="H4" s="4" t="str">
        <f t="shared" si="1"/>
        <v>，2757285</v>
      </c>
      <c r="I4" s="4" t="str">
        <f>VLOOKUP(A4,HOP!A:U,21,0)</f>
        <v>直连</v>
      </c>
    </row>
    <row r="5" s="4" customFormat="1" spans="1:9">
      <c r="A5" s="5">
        <v>999221567919558</v>
      </c>
      <c r="B5" s="6">
        <v>44858</v>
      </c>
      <c r="C5" s="6">
        <v>44859</v>
      </c>
      <c r="D5" s="4">
        <v>146</v>
      </c>
      <c r="E5" s="4" t="str">
        <f>VLOOKUP(A5,HOP!A:L,12,0)</f>
        <v>146.00</v>
      </c>
      <c r="F5" s="4" t="str">
        <f>VLOOKUP(A5,HOP!A:C,3,0)</f>
        <v>2757333</v>
      </c>
      <c r="G5" s="4">
        <f t="shared" si="0"/>
        <v>0</v>
      </c>
      <c r="H5" s="4" t="str">
        <f t="shared" si="1"/>
        <v>，2757333</v>
      </c>
      <c r="I5" s="4" t="str">
        <f>VLOOKUP(A5,HOP!A:U,21,0)</f>
        <v>直连</v>
      </c>
    </row>
    <row r="6" s="4" customFormat="1" spans="1:9">
      <c r="A6" s="5">
        <v>999221568666046</v>
      </c>
      <c r="B6" s="6">
        <v>44858</v>
      </c>
      <c r="C6" s="6">
        <v>44859</v>
      </c>
      <c r="D6" s="4">
        <v>463</v>
      </c>
      <c r="E6" s="4" t="str">
        <f>VLOOKUP(A6,HOP!A:L,12,0)</f>
        <v>463.00</v>
      </c>
      <c r="F6" s="4" t="str">
        <f>VLOOKUP(A6,HOP!A:C,3,0)</f>
        <v>2757519</v>
      </c>
      <c r="G6" s="4">
        <f t="shared" si="0"/>
        <v>0</v>
      </c>
      <c r="H6" s="4" t="str">
        <f t="shared" si="1"/>
        <v>，2757519</v>
      </c>
      <c r="I6" s="4" t="str">
        <f>VLOOKUP(A6,HOP!A:U,21,0)</f>
        <v>直连</v>
      </c>
    </row>
    <row r="7" s="4" customFormat="1" spans="1:9">
      <c r="A7" s="5">
        <v>999221569290597</v>
      </c>
      <c r="B7" s="6">
        <v>44858</v>
      </c>
      <c r="C7" s="6">
        <v>44859</v>
      </c>
      <c r="D7" s="4">
        <v>327</v>
      </c>
      <c r="E7" s="4" t="str">
        <f>VLOOKUP(A7,HOP!A:L,12,0)</f>
        <v>327.00</v>
      </c>
      <c r="F7" s="4" t="str">
        <f>VLOOKUP(A7,HOP!A:C,3,0)</f>
        <v>2757650</v>
      </c>
      <c r="G7" s="4">
        <f t="shared" si="0"/>
        <v>0</v>
      </c>
      <c r="H7" s="4" t="str">
        <f t="shared" si="1"/>
        <v>，2757650</v>
      </c>
      <c r="I7" s="4" t="str">
        <f>VLOOKUP(A7,HOP!A:U,21,0)</f>
        <v>直连</v>
      </c>
    </row>
    <row r="8" s="4" customFormat="1" spans="1:9">
      <c r="A8" s="5">
        <v>21569984085</v>
      </c>
      <c r="B8" s="6">
        <v>44858</v>
      </c>
      <c r="C8" s="6">
        <v>44859</v>
      </c>
      <c r="D8" s="4">
        <v>348</v>
      </c>
      <c r="E8" s="4" t="str">
        <f>VLOOKUP(A8,HOP!A:L,12,0)</f>
        <v>348.00</v>
      </c>
      <c r="F8" s="4" t="str">
        <f>VLOOKUP(A8,HOP!A:C,3,0)</f>
        <v>2757797</v>
      </c>
      <c r="G8" s="4">
        <f t="shared" si="0"/>
        <v>0</v>
      </c>
      <c r="H8" s="4" t="str">
        <f t="shared" si="1"/>
        <v>，2757797</v>
      </c>
      <c r="I8" s="4" t="str">
        <f>VLOOKUP(A8,HOP!A:U,21,0)</f>
        <v>直连</v>
      </c>
    </row>
    <row r="9" s="4" customFormat="1" spans="1:9">
      <c r="A9" s="5">
        <v>18158240594</v>
      </c>
      <c r="B9" s="6">
        <v>44731</v>
      </c>
      <c r="C9" s="6">
        <v>44732</v>
      </c>
      <c r="D9" s="4">
        <v>261</v>
      </c>
      <c r="E9" s="4">
        <v>261</v>
      </c>
      <c r="F9" s="4">
        <v>2596832</v>
      </c>
      <c r="G9" s="4">
        <f t="shared" si="0"/>
        <v>0</v>
      </c>
      <c r="H9" s="4" t="str">
        <f t="shared" si="1"/>
        <v>，2596832</v>
      </c>
      <c r="I9" s="4" t="e">
        <f>VLOOKUP(A9,HOP!A:U,21,0)</f>
        <v>#N/A</v>
      </c>
    </row>
    <row r="10" s="4" customFormat="1" spans="1:9">
      <c r="A10" s="5">
        <v>18128491347</v>
      </c>
      <c r="B10" s="6">
        <v>44754</v>
      </c>
      <c r="C10" s="6">
        <v>44755</v>
      </c>
      <c r="D10" s="4">
        <v>360</v>
      </c>
      <c r="E10" s="4">
        <v>360</v>
      </c>
      <c r="F10" s="4">
        <v>2592534</v>
      </c>
      <c r="G10" s="4">
        <f t="shared" si="0"/>
        <v>0</v>
      </c>
      <c r="H10" s="4" t="str">
        <f t="shared" si="1"/>
        <v>，2592534</v>
      </c>
      <c r="I10" s="4" t="e">
        <f>VLOOKUP(A10,HOP!A:U,21,0)</f>
        <v>#N/A</v>
      </c>
    </row>
    <row r="12" spans="4:4">
      <c r="D12" s="4">
        <f>SUM(D2:D11)</f>
        <v>2994</v>
      </c>
    </row>
    <row r="13" spans="4:4">
      <c r="D13" s="4" t="s">
        <v>75</v>
      </c>
    </row>
    <row r="17" spans="1:1">
      <c r="A17" s="4" t="s">
        <v>76</v>
      </c>
    </row>
    <row r="18" spans="1:1">
      <c r="A18" s="4" t="s">
        <v>77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F23" sqref="F23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  <c r="U1" s="2" t="s">
        <v>95</v>
      </c>
      <c r="V1" s="2" t="s">
        <v>96</v>
      </c>
    </row>
    <row r="2" s="1" customFormat="1" spans="1:22">
      <c r="A2" s="3">
        <v>21569984085</v>
      </c>
      <c r="B2" s="1" t="s">
        <v>97</v>
      </c>
      <c r="C2" s="1" t="s">
        <v>98</v>
      </c>
      <c r="D2" s="1" t="s">
        <v>99</v>
      </c>
      <c r="E2" s="1" t="s">
        <v>64</v>
      </c>
      <c r="F2" s="1" t="s">
        <v>97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3">
        <v>999221569290597</v>
      </c>
      <c r="B3" s="1" t="s">
        <v>97</v>
      </c>
      <c r="C3" s="1" t="s">
        <v>113</v>
      </c>
      <c r="D3" s="1" t="s">
        <v>114</v>
      </c>
      <c r="E3" s="1" t="s">
        <v>59</v>
      </c>
      <c r="F3" s="1" t="s">
        <v>97</v>
      </c>
      <c r="G3" s="1" t="s">
        <v>100</v>
      </c>
      <c r="H3" s="1" t="s">
        <v>101</v>
      </c>
      <c r="I3" s="1" t="s">
        <v>115</v>
      </c>
      <c r="J3" s="1" t="s">
        <v>103</v>
      </c>
      <c r="K3" s="1" t="s">
        <v>115</v>
      </c>
      <c r="L3" s="1" t="s">
        <v>115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116</v>
      </c>
      <c r="S3" s="1" t="s">
        <v>109</v>
      </c>
      <c r="T3" s="1" t="s">
        <v>110</v>
      </c>
      <c r="U3" s="1" t="s">
        <v>111</v>
      </c>
      <c r="V3" s="1" t="s">
        <v>112</v>
      </c>
    </row>
    <row r="4" s="1" customFormat="1" spans="1:22">
      <c r="A4" s="3">
        <v>999221568666046</v>
      </c>
      <c r="B4" s="1" t="s">
        <v>97</v>
      </c>
      <c r="C4" s="1" t="s">
        <v>117</v>
      </c>
      <c r="D4" s="1" t="s">
        <v>118</v>
      </c>
      <c r="E4" s="1" t="s">
        <v>54</v>
      </c>
      <c r="F4" s="1" t="s">
        <v>97</v>
      </c>
      <c r="G4" s="1" t="s">
        <v>100</v>
      </c>
      <c r="H4" s="1" t="s">
        <v>101</v>
      </c>
      <c r="I4" s="1" t="s">
        <v>119</v>
      </c>
      <c r="J4" s="1" t="s">
        <v>103</v>
      </c>
      <c r="K4" s="1" t="s">
        <v>119</v>
      </c>
      <c r="L4" s="1" t="s">
        <v>119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120</v>
      </c>
      <c r="S4" s="1" t="s">
        <v>109</v>
      </c>
      <c r="T4" s="1" t="s">
        <v>110</v>
      </c>
      <c r="U4" s="1" t="s">
        <v>111</v>
      </c>
      <c r="V4" s="1" t="s">
        <v>112</v>
      </c>
    </row>
    <row r="5" s="1" customFormat="1" spans="1:22">
      <c r="A5" s="3">
        <v>999221567919558</v>
      </c>
      <c r="B5" s="1" t="s">
        <v>97</v>
      </c>
      <c r="C5" s="1" t="s">
        <v>121</v>
      </c>
      <c r="D5" s="1" t="s">
        <v>122</v>
      </c>
      <c r="E5" s="1" t="s">
        <v>48</v>
      </c>
      <c r="F5" s="1" t="s">
        <v>97</v>
      </c>
      <c r="G5" s="1" t="s">
        <v>100</v>
      </c>
      <c r="H5" s="1" t="s">
        <v>101</v>
      </c>
      <c r="I5" s="1" t="s">
        <v>123</v>
      </c>
      <c r="J5" s="1" t="s">
        <v>103</v>
      </c>
      <c r="K5" s="1" t="s">
        <v>123</v>
      </c>
      <c r="L5" s="1" t="s">
        <v>123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124</v>
      </c>
      <c r="S5" s="1" t="s">
        <v>109</v>
      </c>
      <c r="T5" s="1" t="s">
        <v>110</v>
      </c>
      <c r="U5" s="1" t="s">
        <v>111</v>
      </c>
      <c r="V5" s="1" t="s">
        <v>112</v>
      </c>
    </row>
    <row r="6" s="1" customFormat="1" spans="1:22">
      <c r="A6" s="3">
        <v>21567730112</v>
      </c>
      <c r="B6" s="1" t="s">
        <v>97</v>
      </c>
      <c r="C6" s="1" t="s">
        <v>125</v>
      </c>
      <c r="D6" s="1" t="s">
        <v>126</v>
      </c>
      <c r="E6" s="1" t="s">
        <v>127</v>
      </c>
      <c r="F6" s="1" t="s">
        <v>97</v>
      </c>
      <c r="G6" s="1" t="s">
        <v>100</v>
      </c>
      <c r="H6" s="1" t="s">
        <v>101</v>
      </c>
      <c r="I6" s="1" t="s">
        <v>128</v>
      </c>
      <c r="J6" s="1" t="s">
        <v>103</v>
      </c>
      <c r="K6" s="1" t="s">
        <v>128</v>
      </c>
      <c r="L6" s="1" t="s">
        <v>128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129</v>
      </c>
      <c r="S6" s="1" t="s">
        <v>109</v>
      </c>
      <c r="T6" s="1" t="s">
        <v>110</v>
      </c>
      <c r="U6" s="1" t="s">
        <v>111</v>
      </c>
      <c r="V6" s="1" t="s">
        <v>112</v>
      </c>
    </row>
    <row r="7" s="1" customFormat="1" spans="1:22">
      <c r="A7" s="3">
        <v>21481468294</v>
      </c>
      <c r="B7" s="1" t="s">
        <v>130</v>
      </c>
      <c r="C7" s="1" t="s">
        <v>131</v>
      </c>
      <c r="D7" s="1" t="s">
        <v>132</v>
      </c>
      <c r="E7" s="1" t="s">
        <v>133</v>
      </c>
      <c r="F7" s="1" t="s">
        <v>97</v>
      </c>
      <c r="G7" s="1" t="s">
        <v>100</v>
      </c>
      <c r="H7" s="1" t="s">
        <v>101</v>
      </c>
      <c r="I7" s="1" t="s">
        <v>134</v>
      </c>
      <c r="J7" s="1" t="s">
        <v>103</v>
      </c>
      <c r="K7" s="1" t="s">
        <v>134</v>
      </c>
      <c r="L7" s="1" t="s">
        <v>134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135</v>
      </c>
      <c r="S7" s="1" t="s">
        <v>109</v>
      </c>
      <c r="T7" s="1" t="s">
        <v>110</v>
      </c>
      <c r="U7" s="1" t="s">
        <v>111</v>
      </c>
      <c r="V7" s="1" t="s">
        <v>112</v>
      </c>
    </row>
    <row r="8" s="1" customFormat="1" spans="1:22">
      <c r="A8" s="3">
        <v>21243632305</v>
      </c>
      <c r="B8" s="1" t="s">
        <v>136</v>
      </c>
      <c r="C8" s="1" t="s">
        <v>137</v>
      </c>
      <c r="D8" s="1" t="s">
        <v>138</v>
      </c>
      <c r="E8" s="1" t="s">
        <v>139</v>
      </c>
      <c r="F8" s="1" t="s">
        <v>97</v>
      </c>
      <c r="G8" s="1" t="s">
        <v>100</v>
      </c>
      <c r="H8" s="1" t="s">
        <v>101</v>
      </c>
      <c r="I8" s="1" t="s">
        <v>140</v>
      </c>
      <c r="J8" s="1" t="s">
        <v>103</v>
      </c>
      <c r="K8" s="1" t="s">
        <v>140</v>
      </c>
      <c r="L8" s="1" t="s">
        <v>140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107</v>
      </c>
      <c r="R8" s="1" t="s">
        <v>141</v>
      </c>
      <c r="S8" s="1" t="s">
        <v>109</v>
      </c>
      <c r="T8" s="1" t="s">
        <v>110</v>
      </c>
      <c r="U8" s="1" t="s">
        <v>111</v>
      </c>
      <c r="V8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2022-11-09T01:56:29Z</dcterms:created>
  <dcterms:modified xsi:type="dcterms:W3CDTF">2022-11-09T02:46:45Z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E7774EA089D648B0896A2B2DC1012813</vt:lpwstr>
  </property>
  <property fmtid="{D5CDD505-2E9C-101B-9397-08002B2CF9AE}" pid="3" name="KSOProductBuildVer">
    <vt:lpwstr>2052-11.1.0.12598</vt:lpwstr>
  </property>
</Properties>
</file>