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<sst xmlns="http://schemas.openxmlformats.org/spreadsheetml/2006/main" count="749" uniqueCount="309">
  <si>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</si>
  <si>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</si>
  <si>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</si>
  <si>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</si>
  <si>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</si>
  <si>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</si>
  <si>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</si>
  <si>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</si>
  <si>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</si>
  <si>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</si>
  <si>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</si>
  <si>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</si>
  <si>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</si>
  <si>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</si>
  <si>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</si>
  <si>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</si>
  <si>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</si>
  <si>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</si>
  <si>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</si>
  <si>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</si>
  <si>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</si>
  <si>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</si>
  <si>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</si>
  <si>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</si>
  <si>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</si>
  <si>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21006280816	</t>
  </si>
  <si>
    <t>Ctrip</t>
  </si>
  <si>
    <t>正常</t>
  </si>
  <si>
    <t>[巴黎]铂尔曼度假巴黎埃菲尔铁塔酒店(Pullman Paris Tour Eiffel)(37197462)</t>
  </si>
  <si>
    <t>经典房&lt;2人入住&gt;&lt;不退款&gt;</t>
  </si>
  <si>
    <t>USD</t>
  </si>
  <si>
    <t>CHUNG/SEOYEON</t>
  </si>
  <si>
    <t>CA5326221109USD</t>
  </si>
  <si>
    <t>未提现</t>
  </si>
  <si>
    <t>携程开票</t>
  </si>
  <si>
    <t xml:space="preserve">2691691	</t>
  </si>
  <si>
    <t xml:space="preserve">SH13904415	</t>
  </si>
  <si>
    <t xml:space="preserve">21023732027	</t>
  </si>
  <si>
    <t>[休斯敦]兰嘉丝汀酒店(The Lancaster Hotel)(40113154)</t>
  </si>
  <si>
    <t>豪华客房1张特大床&lt;2人入住&gt;&lt;不退款&gt;</t>
  </si>
  <si>
    <t>Preciado/Jorge A</t>
  </si>
  <si>
    <t xml:space="preserve">2693643	</t>
  </si>
  <si>
    <t xml:space="preserve">31795SE039550	</t>
  </si>
  <si>
    <t xml:space="preserve">21134526582	</t>
  </si>
  <si>
    <t>[方塔纳]阿比度假酒店(The Abbey Resort)(39982385)</t>
  </si>
  <si>
    <t>客房1张特大床，带沙发床（池景）&lt;2人入住&gt;&lt;不退款&gt;</t>
  </si>
  <si>
    <t>Lupo /Christopher</t>
  </si>
  <si>
    <t xml:space="preserve">2705830	</t>
  </si>
  <si>
    <t xml:space="preserve">acknowledge	</t>
  </si>
  <si>
    <t xml:space="preserve">21136416779	</t>
  </si>
  <si>
    <t>[威斯敏斯特城]曼德维尔酒店(The Mandeville Hotel)(37204874)</t>
  </si>
  <si>
    <t>奢华双人房&lt;2人入住&gt;&lt;不退款&gt;</t>
  </si>
  <si>
    <t>Haines/Simon</t>
  </si>
  <si>
    <t xml:space="preserve">2706185	</t>
  </si>
  <si>
    <t xml:space="preserve">27254SE059250	</t>
  </si>
  <si>
    <t xml:space="preserve">21238350903	</t>
  </si>
  <si>
    <t>[利兹]利兹便捷酒店(EasyHotel Leeds)(39655357)</t>
  </si>
  <si>
    <t>标准间1双人床（无窗户）&lt;2人入住&gt;&lt;不退款&gt;</t>
  </si>
  <si>
    <t>anderson/christopher</t>
  </si>
  <si>
    <t xml:space="preserve">2716192	</t>
  </si>
  <si>
    <t xml:space="preserve">SH14060306	</t>
  </si>
  <si>
    <t xml:space="preserve">21252051347	</t>
  </si>
  <si>
    <t>[达拉斯]新月阁酒店(Hotel Crescent Court)(44791795)</t>
  </si>
  <si>
    <t>豪华客房, 1 张特大床房&lt;2人入住&gt;&lt;不退款&gt;</t>
  </si>
  <si>
    <t>ANDERSON/DALE</t>
  </si>
  <si>
    <t xml:space="preserve">2718638	</t>
  </si>
  <si>
    <t xml:space="preserve">155SE134802	</t>
  </si>
  <si>
    <t xml:space="preserve">21598672371	</t>
  </si>
  <si>
    <t>[新加坡]新加坡卡尔登酒店(Carlton Hotel Singapore)(40721473)</t>
  </si>
  <si>
    <t>豪华房&lt;2人入住&gt;&lt;不退款&gt;&lt;早餐&gt;</t>
  </si>
  <si>
    <t>DING /LIMEI</t>
  </si>
  <si>
    <t xml:space="preserve">2762588	</t>
  </si>
  <si>
    <t xml:space="preserve">-2033372258	</t>
  </si>
  <si>
    <t xml:space="preserve">21608811375	</t>
  </si>
  <si>
    <t>[多拉]万豪度假酒店，多拉高尔夫度假村(Trump National Doral Miami)(37196048)</t>
  </si>
  <si>
    <t>豪华特大床房&lt;2人入住&gt;&lt;不退款&gt;</t>
  </si>
  <si>
    <t>Orourke/Megan</t>
  </si>
  <si>
    <t xml:space="preserve">2764212	</t>
  </si>
  <si>
    <t xml:space="preserve">	</t>
  </si>
  <si>
    <t xml:space="preserve">21613049397	</t>
  </si>
  <si>
    <t>[首尔]三井酒店(Hotel Samjung)(37236514)</t>
  </si>
  <si>
    <t>标准双人房&lt;2人入住&gt;&lt;不退款&gt;</t>
  </si>
  <si>
    <t>kim/younj jun,kim/younj jun</t>
  </si>
  <si>
    <t xml:space="preserve">2765428	</t>
  </si>
  <si>
    <t xml:space="preserve">22026124	</t>
  </si>
  <si>
    <t xml:space="preserve">21621692112	</t>
  </si>
  <si>
    <t>Choi/juin,Choi/juin</t>
  </si>
  <si>
    <t xml:space="preserve">2766555	</t>
  </si>
  <si>
    <t xml:space="preserve">22026156	</t>
  </si>
  <si>
    <t xml:space="preserve">21624113132	</t>
  </si>
  <si>
    <t>Hwang/ranggyeong,Hwang/ranggyeong</t>
  </si>
  <si>
    <t xml:space="preserve">2767156	</t>
  </si>
  <si>
    <t xml:space="preserve">22026198	</t>
  </si>
  <si>
    <t xml:space="preserve">21624554621	</t>
  </si>
  <si>
    <t>Park/Andrew</t>
  </si>
  <si>
    <t xml:space="preserve">2767293	</t>
  </si>
  <si>
    <t xml:space="preserve">22026199	</t>
  </si>
  <si>
    <t xml:space="preserve">21624571406	</t>
  </si>
  <si>
    <t>Choi/Jieun,Choi/Jieun</t>
  </si>
  <si>
    <t xml:space="preserve">2767299	</t>
  </si>
  <si>
    <t xml:space="preserve">22026200	</t>
  </si>
  <si>
    <t xml:space="preserve">21685607324	</t>
  </si>
  <si>
    <t>[曼谷]阿瓦尼阿特里姆曼谷酒店(SHA认证)(Avani Atrium Bangkok Hotel (SHA Certified))(37203036)</t>
  </si>
  <si>
    <t>阿瓦尼尊贵房&lt;2人入住&gt;&lt;不退款&gt;</t>
  </si>
  <si>
    <t>Yimjalearn/Napassawan</t>
  </si>
  <si>
    <t xml:space="preserve">2770400	</t>
  </si>
  <si>
    <t xml:space="preserve">53488357	</t>
  </si>
  <si>
    <t xml:space="preserve">21686523277	</t>
  </si>
  <si>
    <t>Seung min/Choi,Seung min/Choi</t>
  </si>
  <si>
    <t xml:space="preserve">2770581	</t>
  </si>
  <si>
    <t xml:space="preserve">53488866	</t>
  </si>
  <si>
    <t xml:space="preserve">21695852482	</t>
  </si>
  <si>
    <t>[曼谷]皇家公主兰朗酒店 (SHA Plus+)(Royal Princess Larn Luang (SHA Plus+))(40721525)</t>
  </si>
  <si>
    <t>花园景观特级房&lt;2人入住&gt;&lt;不退款&gt;</t>
  </si>
  <si>
    <t>Osharin/Igor</t>
  </si>
  <si>
    <t xml:space="preserve">2772277	</t>
  </si>
  <si>
    <t xml:space="preserve">Acknowledged	</t>
  </si>
  <si>
    <t xml:space="preserve">21704529412	</t>
  </si>
  <si>
    <t>[曼谷]曼谷铂尔曼皇权酒店 (SHA Plus+)(Pullman Bangkok King Power)(37197346)</t>
  </si>
  <si>
    <t>豪华双床房&lt;2人入住&gt;&lt;不退款&gt;&lt;早餐&gt;</t>
  </si>
  <si>
    <t>Pinrajampai/Chitsak,Pinratampai/Phakphoom</t>
  </si>
  <si>
    <t xml:space="preserve">2774383	</t>
  </si>
  <si>
    <t xml:space="preserve">1161679	</t>
  </si>
  <si>
    <t xml:space="preserve">21713116983	</t>
  </si>
  <si>
    <t>[吉隆坡]吉隆坡宴宾雅酒店(Impiana KLCC Hotel)(37200629)</t>
  </si>
  <si>
    <t>豪华特大床高端房&lt;2人入住&gt;&lt;不退款&gt;&lt;早餐&gt;</t>
  </si>
  <si>
    <t>Nizal Ismail Ista/Khairul,Nizal Ismail Ista/Khairul</t>
  </si>
  <si>
    <t xml:space="preserve">2776279	</t>
  </si>
  <si>
    <t xml:space="preserve">7031561	</t>
  </si>
  <si>
    <t xml:space="preserve">21714800612	</t>
  </si>
  <si>
    <t>[普吉岛]普吉岛丁索度假村 (SHA Extra Plus)(Dinso Resort (SHA Extra Plus))(37247853)</t>
  </si>
  <si>
    <t>豪华房&lt;2人入住&gt;&lt;不退款&gt;</t>
  </si>
  <si>
    <t>KHONGTO/KUNTALA</t>
  </si>
  <si>
    <t xml:space="preserve">2776792	</t>
  </si>
  <si>
    <t xml:space="preserve">20375	</t>
  </si>
  <si>
    <t xml:space="preserve">21716882129	</t>
  </si>
  <si>
    <t>H/J</t>
  </si>
  <si>
    <t xml:space="preserve">2777265	</t>
  </si>
  <si>
    <t xml:space="preserve">1162096	</t>
  </si>
  <si>
    <t xml:space="preserve">21717258293	</t>
  </si>
  <si>
    <t>豪华双床房&lt;2人入住&gt;&lt;不退款&gt;</t>
  </si>
  <si>
    <t>ZAW/MYOHTET</t>
  </si>
  <si>
    <t xml:space="preserve">2777327	</t>
  </si>
  <si>
    <t xml:space="preserve">1162111	</t>
  </si>
  <si>
    <t>，</t>
  </si>
  <si>
    <t>A221109101404481</t>
  </si>
  <si>
    <t>A221109101458481</t>
  </si>
  <si>
    <t>USD / HKD 当前参考汇率: 7.84934</t>
  </si>
  <si>
    <t>总计： 4450 USD/
34929.56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</si>
  <si>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</si>
  <si>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</si>
  <si>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</si>
  <si>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</si>
  <si>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</si>
  <si>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</si>
  <si>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</si>
  <si>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</si>
  <si>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</si>
  <si>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</si>
  <si>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</si>
  <si>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</si>
  <si>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</si>
  <si>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</si>
  <si>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</si>
  <si>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</si>
  <si>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</si>
  <si>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</si>
  <si>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</si>
  <si>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2022-09-16</t>
  </si>
  <si>
    <t>2693643</t>
  </si>
  <si>
    <t>兰嘉丝汀酒店</t>
  </si>
  <si>
    <t>Preciado Jorge A</t>
  </si>
  <si>
    <t>2022-11-04</t>
  </si>
  <si>
    <t>2022-11-06</t>
  </si>
  <si>
    <t>退房日周结</t>
  </si>
  <si>
    <t>4710.32</t>
  </si>
  <si>
    <t>672.00</t>
  </si>
  <si>
    <t>0</t>
  </si>
  <si>
    <t>0.00</t>
  </si>
  <si>
    <t>携程盛景国际直连</t>
  </si>
  <si>
    <t>01.010677</t>
  </si>
  <si>
    <t>2022-09-16 03:02:36</t>
  </si>
  <si>
    <t>否</t>
  </si>
  <si>
    <t>汇智国际旅游发展有限公司</t>
  </si>
  <si>
    <t>直连</t>
  </si>
  <si>
    <t>美国</t>
  </si>
  <si>
    <t>2022-11-01</t>
  </si>
  <si>
    <t>2770581</t>
  </si>
  <si>
    <t>曼谷阿瓦尼中庭酒店</t>
  </si>
  <si>
    <t>Seung min Choi,Seung min Choi</t>
  </si>
  <si>
    <t>541.62</t>
  </si>
  <si>
    <t>74.00</t>
  </si>
  <si>
    <t>2022-11-02 11:26:27</t>
  </si>
  <si>
    <t>直采</t>
  </si>
  <si>
    <t>泰国</t>
  </si>
  <si>
    <t>2022-09-14</t>
  </si>
  <si>
    <t>2691691</t>
  </si>
  <si>
    <t>铂尔曼度假巴黎埃菲尔铁塔酒店</t>
  </si>
  <si>
    <t>CHUNG SEOYEON</t>
  </si>
  <si>
    <t>2022-11-05</t>
  </si>
  <si>
    <t>1885.79</t>
  </si>
  <si>
    <t>270.00</t>
  </si>
  <si>
    <t>2022-09-14 20:45:49</t>
  </si>
  <si>
    <t>法国</t>
  </si>
  <si>
    <t>2022-09-23</t>
  </si>
  <si>
    <t>2705830</t>
  </si>
  <si>
    <t>阿比度假酒店</t>
  </si>
  <si>
    <t>Lupo Christopher</t>
  </si>
  <si>
    <t>2709.95</t>
  </si>
  <si>
    <t>382.00</t>
  </si>
  <si>
    <t>2022-09-23 21:41:50</t>
  </si>
  <si>
    <t>2022-09-24</t>
  </si>
  <si>
    <t>2706185</t>
  </si>
  <si>
    <t>曼德维尔酒店</t>
  </si>
  <si>
    <t>Haines Simon</t>
  </si>
  <si>
    <t>2186.77</t>
  </si>
  <si>
    <t>306.00</t>
  </si>
  <si>
    <t>2022-09-24 03:56:27</t>
  </si>
  <si>
    <t>英国</t>
  </si>
  <si>
    <t>2022-10-29</t>
  </si>
  <si>
    <t>2765428</t>
  </si>
  <si>
    <t>首尔三井酒店</t>
  </si>
  <si>
    <t>kim younj jun,kim younj jun</t>
  </si>
  <si>
    <t>756.08</t>
  </si>
  <si>
    <t>104.00</t>
  </si>
  <si>
    <t>2022-10-29 19:14:13</t>
  </si>
  <si>
    <t>韩国</t>
  </si>
  <si>
    <t>2022-10-30</t>
  </si>
  <si>
    <t>2767156</t>
  </si>
  <si>
    <t>Hwang ranggyeong,Hwang ranggyeong</t>
  </si>
  <si>
    <t>2022-10-31 08:42:54</t>
  </si>
  <si>
    <t>2022-10-28</t>
  </si>
  <si>
    <t>2764212</t>
  </si>
  <si>
    <t>特朗普多拉国家酒店</t>
  </si>
  <si>
    <t>Orourke Megan</t>
  </si>
  <si>
    <t>2687.90</t>
  </si>
  <si>
    <t>371.00</t>
  </si>
  <si>
    <t>2022-10-28 22:04:56</t>
  </si>
  <si>
    <t>2776792</t>
  </si>
  <si>
    <t>丁索度假村</t>
  </si>
  <si>
    <t>KHONGTO KUNTALA</t>
  </si>
  <si>
    <t>717.28</t>
  </si>
  <si>
    <t>98.00</t>
  </si>
  <si>
    <t>2022-11-04 23:18:28</t>
  </si>
  <si>
    <t>2767293</t>
  </si>
  <si>
    <t>Park Andrew</t>
  </si>
  <si>
    <t>1330.41</t>
  </si>
  <si>
    <t>183.00</t>
  </si>
  <si>
    <t>2022-10-31 08:43:26</t>
  </si>
  <si>
    <t>2766555</t>
  </si>
  <si>
    <t>Choi juin,Choi juin</t>
  </si>
  <si>
    <t>2022-10-31 11:13:47</t>
  </si>
  <si>
    <t>2022-11-03</t>
  </si>
  <si>
    <t>2774383</t>
  </si>
  <si>
    <t>曼谷铂尔曼皇权酒店</t>
  </si>
  <si>
    <t>Pinrajampai Chitsak,Pinratampai Phakphoom</t>
  </si>
  <si>
    <t>745.22</t>
  </si>
  <si>
    <t>102.00</t>
  </si>
  <si>
    <t>2022-11-04 10:18:53</t>
  </si>
  <si>
    <t>2770400</t>
  </si>
  <si>
    <t>Yimjalearn Napassawan</t>
  </si>
  <si>
    <t>2022-11-01 20:13:10</t>
  </si>
  <si>
    <t>2777327</t>
  </si>
  <si>
    <t>ZAW MYOHTET</t>
  </si>
  <si>
    <t>691.86</t>
  </si>
  <si>
    <t>96.00</t>
  </si>
  <si>
    <t>2022-11-05 11:47:51</t>
  </si>
  <si>
    <t>2022-10-01</t>
  </si>
  <si>
    <t>2718638</t>
  </si>
  <si>
    <t>新月阁酒店</t>
  </si>
  <si>
    <t>ANDERSON DALE</t>
  </si>
  <si>
    <t>5452.44</t>
  </si>
  <si>
    <t>764.00</t>
  </si>
  <si>
    <t>2022-10-01 06:06:37</t>
  </si>
  <si>
    <t>2777265</t>
  </si>
  <si>
    <t>huang jiang</t>
  </si>
  <si>
    <t>2022-11-05 11:20:05</t>
  </si>
  <si>
    <t>2776279</t>
  </si>
  <si>
    <t>吉隆坡宴宾雅酒店</t>
  </si>
  <si>
    <t>Nizal Ismail Ista Khairul,Nizal Ismail Ista Khairul</t>
  </si>
  <si>
    <t>629.45</t>
  </si>
  <si>
    <t>86.00</t>
  </si>
  <si>
    <t>2022-11-05 10:24:18</t>
  </si>
  <si>
    <t>马来西亚</t>
  </si>
  <si>
    <t>2022-11-02</t>
  </si>
  <si>
    <t>2772277</t>
  </si>
  <si>
    <t>曼谷兰峦皇家公主酒店</t>
  </si>
  <si>
    <t>Osharin Igor</t>
  </si>
  <si>
    <t>809.65</t>
  </si>
  <si>
    <t>111.00</t>
  </si>
  <si>
    <t>2022-11-02 19:27:03</t>
  </si>
  <si>
    <t>2022-09-29</t>
  </si>
  <si>
    <t>2716192</t>
  </si>
  <si>
    <t>利兹便捷酒店</t>
  </si>
  <si>
    <t>anderson christopher</t>
  </si>
  <si>
    <t>822.95</t>
  </si>
  <si>
    <t>114.00</t>
  </si>
  <si>
    <t>2022-09-29 22:08:08</t>
  </si>
  <si>
    <t>2022-10-27</t>
  </si>
  <si>
    <t>2762588</t>
  </si>
  <si>
    <t>新加坡卡尔登酒店</t>
  </si>
  <si>
    <t>DING LIMEI</t>
  </si>
  <si>
    <t>1690.57</t>
  </si>
  <si>
    <t>235.00</t>
  </si>
  <si>
    <t>2022-10-27 23:18:11</t>
  </si>
  <si>
    <t>新加坡</t>
  </si>
  <si>
    <t>2767299</t>
  </si>
  <si>
    <t>Choi Jieun,Choi Jieun</t>
  </si>
  <si>
    <t>2022-10-31 08:43:57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</si>
</sst>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12</xdr:col>
      <xdr:colOff>400050</xdr:colOff>
      <xdr:row>66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91440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44870</v>
      </c>
      <c r="G2" s="6">
        <v>44871</v>
      </c>
      <c r="H2" s="4">
        <v>1</v>
      </c>
      <c r="I2" s="4">
        <v>1</v>
      </c>
      <c r="J2" s="4">
        <v>1</v>
      </c>
      <c r="K2" s="4" t="s">
        <v>30</v>
      </c>
      <c r="L2" s="4">
        <v>270</v>
      </c>
      <c r="M2" s="4">
        <v>270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44818</v>
      </c>
      <c r="S2" s="6">
        <v>44874</v>
      </c>
      <c r="T2" s="4" t="s">
        <v>34</v>
      </c>
      <c r="U2" s="4">
        <v>270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44869</v>
      </c>
      <c r="G3" s="6">
        <v>44871</v>
      </c>
      <c r="H3" s="4">
        <v>1</v>
      </c>
      <c r="I3" s="4">
        <v>2</v>
      </c>
      <c r="J3" s="4">
        <v>2</v>
      </c>
      <c r="K3" s="4" t="s">
        <v>30</v>
      </c>
      <c r="L3" s="4">
        <v>672</v>
      </c>
      <c r="M3" s="4">
        <v>672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44820</v>
      </c>
      <c r="S3" s="6">
        <v>44874</v>
      </c>
      <c r="T3" s="4" t="s">
        <v>34</v>
      </c>
      <c r="U3" s="4">
        <v>672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44869</v>
      </c>
      <c r="G4" s="6">
        <v>44871</v>
      </c>
      <c r="H4" s="4">
        <v>1</v>
      </c>
      <c r="I4" s="4">
        <v>2</v>
      </c>
      <c r="J4" s="4">
        <v>2</v>
      </c>
      <c r="K4" s="4" t="s">
        <v>30</v>
      </c>
      <c r="L4" s="4">
        <v>382</v>
      </c>
      <c r="M4" s="4">
        <v>382</v>
      </c>
      <c r="N4" s="4" t="s">
        <v>46</v>
      </c>
      <c r="O4" s="4" t="s">
        <v>32</v>
      </c>
      <c r="P4" s="4" t="s">
        <v>33</v>
      </c>
      <c r="Q4" s="4">
        <v>0</v>
      </c>
      <c r="R4" s="7">
        <v>44827</v>
      </c>
      <c r="S4" s="6">
        <v>44874</v>
      </c>
      <c r="T4" s="4" t="s">
        <v>34</v>
      </c>
      <c r="U4" s="4">
        <v>382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44870</v>
      </c>
      <c r="G5" s="6">
        <v>44871</v>
      </c>
      <c r="H5" s="4">
        <v>1</v>
      </c>
      <c r="I5" s="4">
        <v>1</v>
      </c>
      <c r="J5" s="4">
        <v>1</v>
      </c>
      <c r="K5" s="4" t="s">
        <v>30</v>
      </c>
      <c r="L5" s="4">
        <v>306</v>
      </c>
      <c r="M5" s="4">
        <v>306</v>
      </c>
      <c r="N5" s="4" t="s">
        <v>52</v>
      </c>
      <c r="O5" s="4" t="s">
        <v>32</v>
      </c>
      <c r="P5" s="4" t="s">
        <v>33</v>
      </c>
      <c r="Q5" s="4">
        <v>0</v>
      </c>
      <c r="R5" s="7">
        <v>44828</v>
      </c>
      <c r="S5" s="6">
        <v>44874</v>
      </c>
      <c r="T5" s="4" t="s">
        <v>34</v>
      </c>
      <c r="U5" s="4">
        <v>306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44870</v>
      </c>
      <c r="G6" s="6">
        <v>44871</v>
      </c>
      <c r="H6" s="4">
        <v>1</v>
      </c>
      <c r="I6" s="4">
        <v>1</v>
      </c>
      <c r="J6" s="4">
        <v>1</v>
      </c>
      <c r="K6" s="4" t="s">
        <v>30</v>
      </c>
      <c r="L6" s="4">
        <v>114</v>
      </c>
      <c r="M6" s="4">
        <v>114</v>
      </c>
      <c r="N6" s="4" t="s">
        <v>58</v>
      </c>
      <c r="O6" s="4" t="s">
        <v>32</v>
      </c>
      <c r="P6" s="4" t="s">
        <v>33</v>
      </c>
      <c r="Q6" s="4">
        <v>0</v>
      </c>
      <c r="R6" s="7">
        <v>44833</v>
      </c>
      <c r="S6" s="6">
        <v>44874</v>
      </c>
      <c r="T6" s="4" t="s">
        <v>34</v>
      </c>
      <c r="U6" s="4">
        <v>114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44870</v>
      </c>
      <c r="G7" s="6">
        <v>44871</v>
      </c>
      <c r="H7" s="4">
        <v>1</v>
      </c>
      <c r="I7" s="4">
        <v>1</v>
      </c>
      <c r="J7" s="4">
        <v>1</v>
      </c>
      <c r="K7" s="4" t="s">
        <v>30</v>
      </c>
      <c r="L7" s="4">
        <v>764</v>
      </c>
      <c r="M7" s="4">
        <v>764</v>
      </c>
      <c r="N7" s="4" t="s">
        <v>64</v>
      </c>
      <c r="O7" s="4" t="s">
        <v>32</v>
      </c>
      <c r="P7" s="4" t="s">
        <v>33</v>
      </c>
      <c r="Q7" s="4">
        <v>0</v>
      </c>
      <c r="R7" s="7">
        <v>44835</v>
      </c>
      <c r="S7" s="6">
        <v>44874</v>
      </c>
      <c r="T7" s="4" t="s">
        <v>34</v>
      </c>
      <c r="U7" s="4">
        <v>764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44870</v>
      </c>
      <c r="G8" s="6">
        <v>44871</v>
      </c>
      <c r="H8" s="4">
        <v>1</v>
      </c>
      <c r="I8" s="4">
        <v>1</v>
      </c>
      <c r="J8" s="4">
        <v>1</v>
      </c>
      <c r="K8" s="4" t="s">
        <v>30</v>
      </c>
      <c r="L8" s="4">
        <v>235</v>
      </c>
      <c r="M8" s="4">
        <v>235</v>
      </c>
      <c r="N8" s="4" t="s">
        <v>70</v>
      </c>
      <c r="O8" s="4" t="s">
        <v>32</v>
      </c>
      <c r="P8" s="4" t="s">
        <v>33</v>
      </c>
      <c r="Q8" s="4">
        <v>0</v>
      </c>
      <c r="R8" s="7">
        <v>44861</v>
      </c>
      <c r="S8" s="6">
        <v>44874</v>
      </c>
      <c r="T8" s="4" t="s">
        <v>34</v>
      </c>
      <c r="U8" s="4">
        <v>235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44870</v>
      </c>
      <c r="G9" s="6">
        <v>44871</v>
      </c>
      <c r="H9" s="4">
        <v>1</v>
      </c>
      <c r="I9" s="4">
        <v>1</v>
      </c>
      <c r="J9" s="4">
        <v>1</v>
      </c>
      <c r="K9" s="4" t="s">
        <v>30</v>
      </c>
      <c r="L9" s="4">
        <v>371</v>
      </c>
      <c r="M9" s="4">
        <v>371</v>
      </c>
      <c r="N9" s="4" t="s">
        <v>76</v>
      </c>
      <c r="O9" s="4" t="s">
        <v>32</v>
      </c>
      <c r="P9" s="4" t="s">
        <v>33</v>
      </c>
      <c r="Q9" s="4">
        <v>0</v>
      </c>
      <c r="R9" s="7">
        <v>44862</v>
      </c>
      <c r="S9" s="6">
        <v>44874</v>
      </c>
      <c r="T9" s="4" t="s">
        <v>34</v>
      </c>
      <c r="U9" s="4">
        <v>371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44870</v>
      </c>
      <c r="G10" s="6">
        <v>44871</v>
      </c>
      <c r="H10" s="4">
        <v>1</v>
      </c>
      <c r="I10" s="4">
        <v>1</v>
      </c>
      <c r="J10" s="4">
        <v>1</v>
      </c>
      <c r="K10" s="4" t="s">
        <v>30</v>
      </c>
      <c r="L10" s="4">
        <v>104</v>
      </c>
      <c r="M10" s="4">
        <v>104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44863</v>
      </c>
      <c r="S10" s="6">
        <v>44874</v>
      </c>
      <c r="T10" s="4" t="s">
        <v>34</v>
      </c>
      <c r="U10" s="4">
        <v>104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44870</v>
      </c>
      <c r="G11" s="6">
        <v>44871</v>
      </c>
      <c r="H11" s="4">
        <v>1</v>
      </c>
      <c r="I11" s="4">
        <v>1</v>
      </c>
      <c r="J11" s="4">
        <v>1</v>
      </c>
      <c r="K11" s="4" t="s">
        <v>30</v>
      </c>
      <c r="L11" s="4">
        <v>104</v>
      </c>
      <c r="M11" s="4">
        <v>104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44864</v>
      </c>
      <c r="S11" s="6">
        <v>44874</v>
      </c>
      <c r="T11" s="4" t="s">
        <v>34</v>
      </c>
      <c r="U11" s="4">
        <v>104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44870</v>
      </c>
      <c r="G12" s="6">
        <v>44871</v>
      </c>
      <c r="H12" s="4">
        <v>1</v>
      </c>
      <c r="I12" s="4">
        <v>1</v>
      </c>
      <c r="J12" s="4">
        <v>1</v>
      </c>
      <c r="K12" s="4" t="s">
        <v>30</v>
      </c>
      <c r="L12" s="4">
        <v>104</v>
      </c>
      <c r="M12" s="4">
        <v>104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44864</v>
      </c>
      <c r="S12" s="6">
        <v>44874</v>
      </c>
      <c r="T12" s="4" t="s">
        <v>34</v>
      </c>
      <c r="U12" s="4">
        <v>104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44869</v>
      </c>
      <c r="G13" s="6">
        <v>44871</v>
      </c>
      <c r="H13" s="4">
        <v>1</v>
      </c>
      <c r="I13" s="4">
        <v>2</v>
      </c>
      <c r="J13" s="4">
        <v>2</v>
      </c>
      <c r="K13" s="4" t="s">
        <v>30</v>
      </c>
      <c r="L13" s="4">
        <v>183</v>
      </c>
      <c r="M13" s="4">
        <v>183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44864</v>
      </c>
      <c r="S13" s="6">
        <v>44874</v>
      </c>
      <c r="T13" s="4" t="s">
        <v>34</v>
      </c>
      <c r="U13" s="4">
        <v>183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44870</v>
      </c>
      <c r="G14" s="6">
        <v>44871</v>
      </c>
      <c r="H14" s="4">
        <v>1</v>
      </c>
      <c r="I14" s="4">
        <v>1</v>
      </c>
      <c r="J14" s="4">
        <v>1</v>
      </c>
      <c r="K14" s="4" t="s">
        <v>30</v>
      </c>
      <c r="L14" s="4">
        <v>104</v>
      </c>
      <c r="M14" s="4">
        <v>104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44864</v>
      </c>
      <c r="S14" s="6">
        <v>44874</v>
      </c>
      <c r="T14" s="4" t="s">
        <v>34</v>
      </c>
      <c r="U14" s="4">
        <v>104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44869</v>
      </c>
      <c r="G15" s="6">
        <v>44871</v>
      </c>
      <c r="H15" s="4">
        <v>1</v>
      </c>
      <c r="I15" s="4">
        <v>2</v>
      </c>
      <c r="J15" s="4">
        <v>2</v>
      </c>
      <c r="K15" s="4" t="s">
        <v>30</v>
      </c>
      <c r="L15" s="4">
        <v>74</v>
      </c>
      <c r="M15" s="4">
        <v>74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44866</v>
      </c>
      <c r="S15" s="6">
        <v>44874</v>
      </c>
      <c r="T15" s="4" t="s">
        <v>34</v>
      </c>
      <c r="U15" s="4">
        <v>74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44869</v>
      </c>
      <c r="G16" s="6">
        <v>44871</v>
      </c>
      <c r="H16" s="4">
        <v>1</v>
      </c>
      <c r="I16" s="4">
        <v>2</v>
      </c>
      <c r="J16" s="4">
        <v>2</v>
      </c>
      <c r="K16" s="4" t="s">
        <v>30</v>
      </c>
      <c r="L16" s="4">
        <v>74</v>
      </c>
      <c r="M16" s="4">
        <v>74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44866</v>
      </c>
      <c r="S16" s="6">
        <v>44874</v>
      </c>
      <c r="T16" s="4" t="s">
        <v>34</v>
      </c>
      <c r="U16" s="4">
        <v>74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44868</v>
      </c>
      <c r="G17" s="6">
        <v>44871</v>
      </c>
      <c r="H17" s="4">
        <v>1</v>
      </c>
      <c r="I17" s="4">
        <v>3</v>
      </c>
      <c r="J17" s="4">
        <v>3</v>
      </c>
      <c r="K17" s="4" t="s">
        <v>30</v>
      </c>
      <c r="L17" s="4">
        <v>111</v>
      </c>
      <c r="M17" s="4">
        <v>111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44867</v>
      </c>
      <c r="S17" s="6">
        <v>44874</v>
      </c>
      <c r="T17" s="4" t="s">
        <v>34</v>
      </c>
      <c r="U17" s="4">
        <v>111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44870</v>
      </c>
      <c r="G18" s="6">
        <v>44871</v>
      </c>
      <c r="H18" s="4">
        <v>1</v>
      </c>
      <c r="I18" s="4">
        <v>1</v>
      </c>
      <c r="J18" s="4">
        <v>1</v>
      </c>
      <c r="K18" s="4" t="s">
        <v>30</v>
      </c>
      <c r="L18" s="4">
        <v>102</v>
      </c>
      <c r="M18" s="4">
        <v>102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44868</v>
      </c>
      <c r="S18" s="6">
        <v>44874</v>
      </c>
      <c r="T18" s="4" t="s">
        <v>34</v>
      </c>
      <c r="U18" s="4">
        <v>102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44870</v>
      </c>
      <c r="G19" s="6">
        <v>44871</v>
      </c>
      <c r="H19" s="4">
        <v>1</v>
      </c>
      <c r="I19" s="4">
        <v>1</v>
      </c>
      <c r="J19" s="4">
        <v>1</v>
      </c>
      <c r="K19" s="4" t="s">
        <v>30</v>
      </c>
      <c r="L19" s="4">
        <v>86</v>
      </c>
      <c r="M19" s="4">
        <v>86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44869</v>
      </c>
      <c r="S19" s="6">
        <v>44874</v>
      </c>
      <c r="T19" s="4" t="s">
        <v>34</v>
      </c>
      <c r="U19" s="4">
        <v>86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44870</v>
      </c>
      <c r="G20" s="6">
        <v>44871</v>
      </c>
      <c r="H20" s="4">
        <v>2</v>
      </c>
      <c r="I20" s="4">
        <v>1</v>
      </c>
      <c r="J20" s="4">
        <v>2</v>
      </c>
      <c r="K20" s="4" t="s">
        <v>30</v>
      </c>
      <c r="L20" s="4">
        <v>98</v>
      </c>
      <c r="M20" s="4">
        <v>98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44869</v>
      </c>
      <c r="S20" s="6">
        <v>44874</v>
      </c>
      <c r="T20" s="4" t="s">
        <v>34</v>
      </c>
      <c r="U20" s="4">
        <v>98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118</v>
      </c>
      <c r="E21" s="4" t="s">
        <v>75</v>
      </c>
      <c r="F21" s="6">
        <v>44870</v>
      </c>
      <c r="G21" s="6">
        <v>44871</v>
      </c>
      <c r="H21" s="4">
        <v>1</v>
      </c>
      <c r="I21" s="4">
        <v>1</v>
      </c>
      <c r="J21" s="4">
        <v>1</v>
      </c>
      <c r="K21" s="4" t="s">
        <v>30</v>
      </c>
      <c r="L21" s="4">
        <v>96</v>
      </c>
      <c r="M21" s="4">
        <v>96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44870</v>
      </c>
      <c r="S21" s="6">
        <v>44874</v>
      </c>
      <c r="T21" s="4" t="s">
        <v>34</v>
      </c>
      <c r="U21" s="4">
        <v>96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118</v>
      </c>
      <c r="E22" s="4" t="s">
        <v>140</v>
      </c>
      <c r="F22" s="6">
        <v>44870</v>
      </c>
      <c r="G22" s="6">
        <v>44871</v>
      </c>
      <c r="H22" s="4">
        <v>1</v>
      </c>
      <c r="I22" s="4">
        <v>1</v>
      </c>
      <c r="J22" s="4">
        <v>1</v>
      </c>
      <c r="K22" s="4" t="s">
        <v>30</v>
      </c>
      <c r="L22" s="4">
        <v>96</v>
      </c>
      <c r="M22" s="4">
        <v>96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44870</v>
      </c>
      <c r="S22" s="6">
        <v>44874</v>
      </c>
      <c r="T22" s="4" t="s">
        <v>34</v>
      </c>
      <c r="U22" s="4">
        <v>96</v>
      </c>
      <c r="V22" s="4">
        <v>0</v>
      </c>
      <c r="W22" s="4">
        <v>0</v>
      </c>
      <c r="X22" s="4" t="s">
        <v>142</v>
      </c>
      <c r="Y22" s="4" t="s">
        <v>143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29" sqref="A29:E32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5">
        <v>21006280816</v>
      </c>
      <c r="B2" s="6">
        <v>44870</v>
      </c>
      <c r="C2" s="6">
        <v>44871</v>
      </c>
      <c r="D2" s="4">
        <v>270</v>
      </c>
      <c r="E2" s="4" t="str">
        <f>VLOOKUP(A2,HOP!A:L,12,0)</f>
        <v>270.00</v>
      </c>
      <c r="F2" s="4" t="str">
        <f>VLOOKUP(A2,HOP!A:C,3,0)</f>
        <v>2691691</v>
      </c>
      <c r="G2" s="4">
        <f>D2-E2</f>
        <v>0</v>
      </c>
      <c r="H2" s="4" t="str">
        <f>$H$1&amp;F2</f>
        <v>，2691691</v>
      </c>
      <c r="I2" s="4" t="str">
        <f>VLOOKUP(A2,HOP!A:U,21,0)</f>
        <v>直连</v>
      </c>
    </row>
    <row r="3" s="4" customFormat="1" spans="1:9">
      <c r="A3" s="5">
        <v>21023732027</v>
      </c>
      <c r="B3" s="6">
        <v>44869</v>
      </c>
      <c r="C3" s="6">
        <v>44871</v>
      </c>
      <c r="D3" s="4">
        <v>672</v>
      </c>
      <c r="E3" s="4" t="str">
        <f>VLOOKUP(A3,HOP!A:L,12,0)</f>
        <v>672.00</v>
      </c>
      <c r="F3" s="4" t="str">
        <f>VLOOKUP(A3,HOP!A:C,3,0)</f>
        <v>2693643</v>
      </c>
      <c r="G3" s="4">
        <f t="shared" ref="G3:G22" si="0">D3-E3</f>
        <v>0</v>
      </c>
      <c r="H3" s="4" t="str">
        <f t="shared" ref="H3:H22" si="1">$H$1&amp;F3</f>
        <v>，2693643</v>
      </c>
      <c r="I3" s="4" t="str">
        <f>VLOOKUP(A3,HOP!A:U,21,0)</f>
        <v>直连</v>
      </c>
    </row>
    <row r="4" s="4" customFormat="1" spans="1:9">
      <c r="A4" s="5">
        <v>21134526582</v>
      </c>
      <c r="B4" s="6">
        <v>44869</v>
      </c>
      <c r="C4" s="6">
        <v>44871</v>
      </c>
      <c r="D4" s="4">
        <v>382</v>
      </c>
      <c r="E4" s="4" t="str">
        <f>VLOOKUP(A4,HOP!A:L,12,0)</f>
        <v>382.00</v>
      </c>
      <c r="F4" s="4" t="str">
        <f>VLOOKUP(A4,HOP!A:C,3,0)</f>
        <v>2705830</v>
      </c>
      <c r="G4" s="4">
        <f t="shared" si="0"/>
        <v>0</v>
      </c>
      <c r="H4" s="4" t="str">
        <f t="shared" si="1"/>
        <v>，2705830</v>
      </c>
      <c r="I4" s="4" t="str">
        <f>VLOOKUP(A4,HOP!A:U,21,0)</f>
        <v>直连</v>
      </c>
    </row>
    <row r="5" s="4" customFormat="1" spans="1:9">
      <c r="A5" s="5">
        <v>21136416779</v>
      </c>
      <c r="B5" s="6">
        <v>44870</v>
      </c>
      <c r="C5" s="6">
        <v>44871</v>
      </c>
      <c r="D5" s="4">
        <v>306</v>
      </c>
      <c r="E5" s="4" t="str">
        <f>VLOOKUP(A5,HOP!A:L,12,0)</f>
        <v>306.00</v>
      </c>
      <c r="F5" s="4" t="str">
        <f>VLOOKUP(A5,HOP!A:C,3,0)</f>
        <v>2706185</v>
      </c>
      <c r="G5" s="4">
        <f t="shared" si="0"/>
        <v>0</v>
      </c>
      <c r="H5" s="4" t="str">
        <f t="shared" si="1"/>
        <v>，2706185</v>
      </c>
      <c r="I5" s="4" t="str">
        <f>VLOOKUP(A5,HOP!A:U,21,0)</f>
        <v>直连</v>
      </c>
    </row>
    <row r="6" s="4" customFormat="1" spans="1:9">
      <c r="A6" s="5">
        <v>21238350903</v>
      </c>
      <c r="B6" s="6">
        <v>44870</v>
      </c>
      <c r="C6" s="6">
        <v>44871</v>
      </c>
      <c r="D6" s="4">
        <v>114</v>
      </c>
      <c r="E6" s="4" t="str">
        <f>VLOOKUP(A6,HOP!A:L,12,0)</f>
        <v>114.00</v>
      </c>
      <c r="F6" s="4" t="str">
        <f>VLOOKUP(A6,HOP!A:C,3,0)</f>
        <v>2716192</v>
      </c>
      <c r="G6" s="4">
        <f t="shared" si="0"/>
        <v>0</v>
      </c>
      <c r="H6" s="4" t="str">
        <f t="shared" si="1"/>
        <v>，2716192</v>
      </c>
      <c r="I6" s="4" t="str">
        <f>VLOOKUP(A6,HOP!A:U,21,0)</f>
        <v>直连</v>
      </c>
    </row>
    <row r="7" s="4" customFormat="1" spans="1:9">
      <c r="A7" s="5">
        <v>21252051347</v>
      </c>
      <c r="B7" s="6">
        <v>44870</v>
      </c>
      <c r="C7" s="6">
        <v>44871</v>
      </c>
      <c r="D7" s="4">
        <v>764</v>
      </c>
      <c r="E7" s="4" t="str">
        <f>VLOOKUP(A7,HOP!A:L,12,0)</f>
        <v>764.00</v>
      </c>
      <c r="F7" s="4" t="str">
        <f>VLOOKUP(A7,HOP!A:C,3,0)</f>
        <v>2718638</v>
      </c>
      <c r="G7" s="4">
        <f t="shared" si="0"/>
        <v>0</v>
      </c>
      <c r="H7" s="4" t="str">
        <f t="shared" si="1"/>
        <v>，2718638</v>
      </c>
      <c r="I7" s="4" t="str">
        <f>VLOOKUP(A7,HOP!A:U,21,0)</f>
        <v>直连</v>
      </c>
    </row>
    <row r="8" s="4" customFormat="1" spans="1:9">
      <c r="A8" s="5">
        <v>21598672371</v>
      </c>
      <c r="B8" s="6">
        <v>44870</v>
      </c>
      <c r="C8" s="6">
        <v>44871</v>
      </c>
      <c r="D8" s="4">
        <v>235</v>
      </c>
      <c r="E8" s="4" t="str">
        <f>VLOOKUP(A8,HOP!A:L,12,0)</f>
        <v>235.00</v>
      </c>
      <c r="F8" s="4" t="str">
        <f>VLOOKUP(A8,HOP!A:C,3,0)</f>
        <v>2762588</v>
      </c>
      <c r="G8" s="4">
        <f t="shared" si="0"/>
        <v>0</v>
      </c>
      <c r="H8" s="4" t="str">
        <f t="shared" si="1"/>
        <v>，2762588</v>
      </c>
      <c r="I8" s="4" t="str">
        <f>VLOOKUP(A8,HOP!A:U,21,0)</f>
        <v>直连</v>
      </c>
    </row>
    <row r="9" s="4" customFormat="1" spans="1:9">
      <c r="A9" s="5">
        <v>21608811375</v>
      </c>
      <c r="B9" s="6">
        <v>44870</v>
      </c>
      <c r="C9" s="6">
        <v>44871</v>
      </c>
      <c r="D9" s="4">
        <v>371</v>
      </c>
      <c r="E9" s="4" t="str">
        <f>VLOOKUP(A9,HOP!A:L,12,0)</f>
        <v>371.00</v>
      </c>
      <c r="F9" s="4" t="str">
        <f>VLOOKUP(A9,HOP!A:C,3,0)</f>
        <v>2764212</v>
      </c>
      <c r="G9" s="4">
        <f t="shared" si="0"/>
        <v>0</v>
      </c>
      <c r="H9" s="4" t="str">
        <f t="shared" si="1"/>
        <v>，2764212</v>
      </c>
      <c r="I9" s="4" t="str">
        <f>VLOOKUP(A9,HOP!A:U,21,0)</f>
        <v>直连</v>
      </c>
    </row>
    <row r="10" s="4" customFormat="1" spans="1:9">
      <c r="A10" s="5">
        <v>21613049397</v>
      </c>
      <c r="B10" s="6">
        <v>44870</v>
      </c>
      <c r="C10" s="6">
        <v>44871</v>
      </c>
      <c r="D10" s="4">
        <v>104</v>
      </c>
      <c r="E10" s="4" t="str">
        <f>VLOOKUP(A10,HOP!A:L,12,0)</f>
        <v>104.00</v>
      </c>
      <c r="F10" s="4" t="str">
        <f>VLOOKUP(A10,HOP!A:C,3,0)</f>
        <v>2765428</v>
      </c>
      <c r="G10" s="4">
        <f t="shared" si="0"/>
        <v>0</v>
      </c>
      <c r="H10" s="4" t="str">
        <f t="shared" si="1"/>
        <v>，2765428</v>
      </c>
      <c r="I10" s="4" t="str">
        <f>VLOOKUP(A10,HOP!A:U,21,0)</f>
        <v>直采</v>
      </c>
    </row>
    <row r="11" s="4" customFormat="1" spans="1:9">
      <c r="A11" s="5">
        <v>21621692112</v>
      </c>
      <c r="B11" s="6">
        <v>44870</v>
      </c>
      <c r="C11" s="6">
        <v>44871</v>
      </c>
      <c r="D11" s="4">
        <v>104</v>
      </c>
      <c r="E11" s="4" t="str">
        <f>VLOOKUP(A11,HOP!A:L,12,0)</f>
        <v>104.00</v>
      </c>
      <c r="F11" s="4" t="str">
        <f>VLOOKUP(A11,HOP!A:C,3,0)</f>
        <v>2766555</v>
      </c>
      <c r="G11" s="4">
        <f t="shared" si="0"/>
        <v>0</v>
      </c>
      <c r="H11" s="4" t="str">
        <f t="shared" si="1"/>
        <v>，2766555</v>
      </c>
      <c r="I11" s="4" t="str">
        <f>VLOOKUP(A11,HOP!A:U,21,0)</f>
        <v>直采</v>
      </c>
    </row>
    <row r="12" s="4" customFormat="1" spans="1:9">
      <c r="A12" s="5">
        <v>21624113132</v>
      </c>
      <c r="B12" s="6">
        <v>44870</v>
      </c>
      <c r="C12" s="6">
        <v>44871</v>
      </c>
      <c r="D12" s="4">
        <v>104</v>
      </c>
      <c r="E12" s="4" t="str">
        <f>VLOOKUP(A12,HOP!A:L,12,0)</f>
        <v>104.00</v>
      </c>
      <c r="F12" s="4" t="str">
        <f>VLOOKUP(A12,HOP!A:C,3,0)</f>
        <v>2767156</v>
      </c>
      <c r="G12" s="4">
        <f t="shared" si="0"/>
        <v>0</v>
      </c>
      <c r="H12" s="4" t="str">
        <f t="shared" si="1"/>
        <v>，2767156</v>
      </c>
      <c r="I12" s="4" t="str">
        <f>VLOOKUP(A12,HOP!A:U,21,0)</f>
        <v>直采</v>
      </c>
    </row>
    <row r="13" s="4" customFormat="1" spans="1:9">
      <c r="A13" s="5">
        <v>21624554621</v>
      </c>
      <c r="B13" s="6">
        <v>44869</v>
      </c>
      <c r="C13" s="6">
        <v>44871</v>
      </c>
      <c r="D13" s="4">
        <v>183</v>
      </c>
      <c r="E13" s="4" t="str">
        <f>VLOOKUP(A13,HOP!A:L,12,0)</f>
        <v>183.00</v>
      </c>
      <c r="F13" s="4" t="str">
        <f>VLOOKUP(A13,HOP!A:C,3,0)</f>
        <v>2767293</v>
      </c>
      <c r="G13" s="4">
        <f t="shared" si="0"/>
        <v>0</v>
      </c>
      <c r="H13" s="4" t="str">
        <f t="shared" si="1"/>
        <v>，2767293</v>
      </c>
      <c r="I13" s="4" t="str">
        <f>VLOOKUP(A13,HOP!A:U,21,0)</f>
        <v>直采</v>
      </c>
    </row>
    <row r="14" s="4" customFormat="1" spans="1:9">
      <c r="A14" s="5">
        <v>21624571406</v>
      </c>
      <c r="B14" s="6">
        <v>44870</v>
      </c>
      <c r="C14" s="6">
        <v>44871</v>
      </c>
      <c r="D14" s="4">
        <v>104</v>
      </c>
      <c r="E14" s="4" t="str">
        <f>VLOOKUP(A14,HOP!A:L,12,0)</f>
        <v>104.00</v>
      </c>
      <c r="F14" s="4" t="str">
        <f>VLOOKUP(A14,HOP!A:C,3,0)</f>
        <v>2767299</v>
      </c>
      <c r="G14" s="4">
        <f t="shared" si="0"/>
        <v>0</v>
      </c>
      <c r="H14" s="4" t="str">
        <f t="shared" si="1"/>
        <v>，2767299</v>
      </c>
      <c r="I14" s="4" t="str">
        <f>VLOOKUP(A14,HOP!A:U,21,0)</f>
        <v>直采</v>
      </c>
    </row>
    <row r="15" s="4" customFormat="1" spans="1:9">
      <c r="A15" s="5">
        <v>21685607324</v>
      </c>
      <c r="B15" s="6">
        <v>44869</v>
      </c>
      <c r="C15" s="6">
        <v>44871</v>
      </c>
      <c r="D15" s="4">
        <v>74</v>
      </c>
      <c r="E15" s="4" t="str">
        <f>VLOOKUP(A15,HOP!A:L,12,0)</f>
        <v>74.00</v>
      </c>
      <c r="F15" s="4" t="str">
        <f>VLOOKUP(A15,HOP!A:C,3,0)</f>
        <v>2770400</v>
      </c>
      <c r="G15" s="4">
        <f t="shared" si="0"/>
        <v>0</v>
      </c>
      <c r="H15" s="4" t="str">
        <f t="shared" si="1"/>
        <v>，2770400</v>
      </c>
      <c r="I15" s="4" t="str">
        <f>VLOOKUP(A15,HOP!A:U,21,0)</f>
        <v>直采</v>
      </c>
    </row>
    <row r="16" s="4" customFormat="1" spans="1:9">
      <c r="A16" s="5">
        <v>21686523277</v>
      </c>
      <c r="B16" s="6">
        <v>44869</v>
      </c>
      <c r="C16" s="6">
        <v>44871</v>
      </c>
      <c r="D16" s="4">
        <v>74</v>
      </c>
      <c r="E16" s="4" t="str">
        <f>VLOOKUP(A16,HOP!A:L,12,0)</f>
        <v>74.00</v>
      </c>
      <c r="F16" s="4" t="str">
        <f>VLOOKUP(A16,HOP!A:C,3,0)</f>
        <v>2770581</v>
      </c>
      <c r="G16" s="4">
        <f t="shared" si="0"/>
        <v>0</v>
      </c>
      <c r="H16" s="4" t="str">
        <f t="shared" si="1"/>
        <v>，2770581</v>
      </c>
      <c r="I16" s="4" t="str">
        <f>VLOOKUP(A16,HOP!A:U,21,0)</f>
        <v>直采</v>
      </c>
    </row>
    <row r="17" s="4" customFormat="1" spans="1:9">
      <c r="A17" s="5">
        <v>21695852482</v>
      </c>
      <c r="B17" s="6">
        <v>44868</v>
      </c>
      <c r="C17" s="6">
        <v>44871</v>
      </c>
      <c r="D17" s="4">
        <v>111</v>
      </c>
      <c r="E17" s="4" t="str">
        <f>VLOOKUP(A17,HOP!A:L,12,0)</f>
        <v>111.00</v>
      </c>
      <c r="F17" s="4" t="str">
        <f>VLOOKUP(A17,HOP!A:C,3,0)</f>
        <v>2772277</v>
      </c>
      <c r="G17" s="4">
        <f t="shared" si="0"/>
        <v>0</v>
      </c>
      <c r="H17" s="4" t="str">
        <f t="shared" si="1"/>
        <v>，2772277</v>
      </c>
      <c r="I17" s="4" t="str">
        <f>VLOOKUP(A17,HOP!A:U,21,0)</f>
        <v>直连</v>
      </c>
    </row>
    <row r="18" s="4" customFormat="1" spans="1:9">
      <c r="A18" s="5">
        <v>21704529412</v>
      </c>
      <c r="B18" s="6">
        <v>44870</v>
      </c>
      <c r="C18" s="6">
        <v>44871</v>
      </c>
      <c r="D18" s="4">
        <v>102</v>
      </c>
      <c r="E18" s="4" t="str">
        <f>VLOOKUP(A18,HOP!A:L,12,0)</f>
        <v>102.00</v>
      </c>
      <c r="F18" s="4" t="str">
        <f>VLOOKUP(A18,HOP!A:C,3,0)</f>
        <v>2774383</v>
      </c>
      <c r="G18" s="4">
        <f t="shared" si="0"/>
        <v>0</v>
      </c>
      <c r="H18" s="4" t="str">
        <f t="shared" si="1"/>
        <v>，2774383</v>
      </c>
      <c r="I18" s="4" t="str">
        <f>VLOOKUP(A18,HOP!A:U,21,0)</f>
        <v>直采</v>
      </c>
    </row>
    <row r="19" s="4" customFormat="1" spans="1:9">
      <c r="A19" s="5">
        <v>21713116983</v>
      </c>
      <c r="B19" s="6">
        <v>44870</v>
      </c>
      <c r="C19" s="6">
        <v>44871</v>
      </c>
      <c r="D19" s="4">
        <v>86</v>
      </c>
      <c r="E19" s="4" t="str">
        <f>VLOOKUP(A19,HOP!A:L,12,0)</f>
        <v>86.00</v>
      </c>
      <c r="F19" s="4" t="str">
        <f>VLOOKUP(A19,HOP!A:C,3,0)</f>
        <v>2776279</v>
      </c>
      <c r="G19" s="4">
        <f t="shared" si="0"/>
        <v>0</v>
      </c>
      <c r="H19" s="4" t="str">
        <f t="shared" si="1"/>
        <v>，2776279</v>
      </c>
      <c r="I19" s="4" t="str">
        <f>VLOOKUP(A19,HOP!A:U,21,0)</f>
        <v>直采</v>
      </c>
    </row>
    <row r="20" s="4" customFormat="1" spans="1:9">
      <c r="A20" s="5">
        <v>21714800612</v>
      </c>
      <c r="B20" s="6">
        <v>44870</v>
      </c>
      <c r="C20" s="6">
        <v>44871</v>
      </c>
      <c r="D20" s="4">
        <v>98</v>
      </c>
      <c r="E20" s="4" t="str">
        <f>VLOOKUP(A20,HOP!A:L,12,0)</f>
        <v>98.00</v>
      </c>
      <c r="F20" s="4" t="str">
        <f>VLOOKUP(A20,HOP!A:C,3,0)</f>
        <v>2776792</v>
      </c>
      <c r="G20" s="4">
        <f t="shared" si="0"/>
        <v>0</v>
      </c>
      <c r="H20" s="4" t="str">
        <f t="shared" si="1"/>
        <v>，2776792</v>
      </c>
      <c r="I20" s="4" t="str">
        <f>VLOOKUP(A20,HOP!A:U,21,0)</f>
        <v>直采</v>
      </c>
    </row>
    <row r="21" s="4" customFormat="1" spans="1:9">
      <c r="A21" s="5">
        <v>21716882129</v>
      </c>
      <c r="B21" s="6">
        <v>44870</v>
      </c>
      <c r="C21" s="6">
        <v>44871</v>
      </c>
      <c r="D21" s="4">
        <v>96</v>
      </c>
      <c r="E21" s="4" t="str">
        <f>VLOOKUP(A21,HOP!A:L,12,0)</f>
        <v>96.00</v>
      </c>
      <c r="F21" s="4" t="str">
        <f>VLOOKUP(A21,HOP!A:C,3,0)</f>
        <v>2777265</v>
      </c>
      <c r="G21" s="4">
        <f t="shared" si="0"/>
        <v>0</v>
      </c>
      <c r="H21" s="4" t="str">
        <f t="shared" si="1"/>
        <v>，2777265</v>
      </c>
      <c r="I21" s="4" t="str">
        <f>VLOOKUP(A21,HOP!A:U,21,0)</f>
        <v>直采</v>
      </c>
    </row>
    <row r="22" s="4" customFormat="1" spans="1:9">
      <c r="A22" s="5">
        <v>21717258293</v>
      </c>
      <c r="B22" s="6">
        <v>44870</v>
      </c>
      <c r="C22" s="6">
        <v>44871</v>
      </c>
      <c r="D22" s="4">
        <v>96</v>
      </c>
      <c r="E22" s="4" t="str">
        <f>VLOOKUP(A22,HOP!A:L,12,0)</f>
        <v>96.00</v>
      </c>
      <c r="F22" s="4" t="str">
        <f>VLOOKUP(A22,HOP!A:C,3,0)</f>
        <v>2777327</v>
      </c>
      <c r="G22" s="4">
        <f t="shared" si="0"/>
        <v>0</v>
      </c>
      <c r="H22" s="4" t="str">
        <f t="shared" si="1"/>
        <v>，2777327</v>
      </c>
      <c r="I22" s="4" t="str">
        <f>VLOOKUP(A22,HOP!A:U,21,0)</f>
        <v>直采</v>
      </c>
    </row>
    <row r="24" spans="4:4">
      <c r="D24" s="4">
        <f>SUM(D2:D23)</f>
        <v>4450</v>
      </c>
    </row>
    <row r="29" spans="1:5">
      <c r="A29" s="4" t="s">
        <v>145</v>
      </c>
      <c r="D29" s="4">
        <v>1225</v>
      </c>
      <c r="E29" s="4">
        <v>9615.44</v>
      </c>
    </row>
    <row r="30" spans="1:5">
      <c r="A30" s="4" t="s">
        <v>146</v>
      </c>
      <c r="D30" s="4">
        <v>3225</v>
      </c>
      <c r="E30" s="4">
        <v>25314.12</v>
      </c>
    </row>
    <row r="31" spans="1:5">
      <c r="A31" s="4" t="s">
        <v>147</v>
      </c>
      <c r="D31" s="4">
        <f>SUM(D29:D30)</f>
        <v>4450</v>
      </c>
      <c r="E31" s="4">
        <f>SUM(E29:E30)</f>
        <v>34929.56</v>
      </c>
    </row>
    <row r="32" spans="1:1">
      <c r="A32" s="4" t="s">
        <v>148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</v>
      </c>
      <c r="B1" s="2" t="s">
        <v>150</v>
      </c>
      <c r="C1" s="2" t="s">
        <v>151</v>
      </c>
      <c r="D1" s="2" t="s">
        <v>152</v>
      </c>
      <c r="E1" s="2" t="s">
        <v>13</v>
      </c>
      <c r="F1" s="2" t="s">
        <v>5</v>
      </c>
      <c r="G1" s="2" t="s">
        <v>6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3">
        <v>21023732027</v>
      </c>
      <c r="B2" s="1" t="s">
        <v>168</v>
      </c>
      <c r="C2" s="1" t="s">
        <v>169</v>
      </c>
      <c r="D2" s="1" t="s">
        <v>170</v>
      </c>
      <c r="E2" s="1" t="s">
        <v>171</v>
      </c>
      <c r="F2" s="1" t="s">
        <v>172</v>
      </c>
      <c r="G2" s="1" t="s">
        <v>173</v>
      </c>
      <c r="H2" s="1" t="s">
        <v>174</v>
      </c>
      <c r="I2" s="1" t="s">
        <v>175</v>
      </c>
      <c r="J2" s="1" t="s">
        <v>30</v>
      </c>
      <c r="K2" s="1" t="s">
        <v>176</v>
      </c>
      <c r="L2" s="1" t="s">
        <v>176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184</v>
      </c>
      <c r="V2" s="1" t="s">
        <v>185</v>
      </c>
    </row>
    <row r="3" s="1" customFormat="1" spans="1:22">
      <c r="A3" s="3">
        <v>21686523277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172</v>
      </c>
      <c r="G3" s="1" t="s">
        <v>173</v>
      </c>
      <c r="H3" s="1" t="s">
        <v>174</v>
      </c>
      <c r="I3" s="1" t="s">
        <v>190</v>
      </c>
      <c r="J3" s="1" t="s">
        <v>30</v>
      </c>
      <c r="K3" s="1" t="s">
        <v>191</v>
      </c>
      <c r="L3" s="1" t="s">
        <v>191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192</v>
      </c>
      <c r="S3" s="1" t="s">
        <v>182</v>
      </c>
      <c r="T3" s="1" t="s">
        <v>183</v>
      </c>
      <c r="U3" s="1" t="s">
        <v>193</v>
      </c>
      <c r="V3" s="1" t="s">
        <v>194</v>
      </c>
    </row>
    <row r="4" s="1" customFormat="1" spans="1:22">
      <c r="A4" s="3">
        <v>21006280816</v>
      </c>
      <c r="B4" s="1" t="s">
        <v>195</v>
      </c>
      <c r="C4" s="1" t="s">
        <v>196</v>
      </c>
      <c r="D4" s="1" t="s">
        <v>197</v>
      </c>
      <c r="E4" s="1" t="s">
        <v>198</v>
      </c>
      <c r="F4" s="1" t="s">
        <v>199</v>
      </c>
      <c r="G4" s="1" t="s">
        <v>173</v>
      </c>
      <c r="H4" s="1" t="s">
        <v>174</v>
      </c>
      <c r="I4" s="1" t="s">
        <v>200</v>
      </c>
      <c r="J4" s="1" t="s">
        <v>30</v>
      </c>
      <c r="K4" s="1" t="s">
        <v>201</v>
      </c>
      <c r="L4" s="1" t="s">
        <v>201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202</v>
      </c>
      <c r="S4" s="1" t="s">
        <v>182</v>
      </c>
      <c r="T4" s="1" t="s">
        <v>183</v>
      </c>
      <c r="U4" s="1" t="s">
        <v>184</v>
      </c>
      <c r="V4" s="1" t="s">
        <v>203</v>
      </c>
    </row>
    <row r="5" s="1" customFormat="1" spans="1:22">
      <c r="A5" s="3">
        <v>21134526582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172</v>
      </c>
      <c r="G5" s="1" t="s">
        <v>173</v>
      </c>
      <c r="H5" s="1" t="s">
        <v>174</v>
      </c>
      <c r="I5" s="1" t="s">
        <v>208</v>
      </c>
      <c r="J5" s="1" t="s">
        <v>30</v>
      </c>
      <c r="K5" s="1" t="s">
        <v>209</v>
      </c>
      <c r="L5" s="1" t="s">
        <v>209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210</v>
      </c>
      <c r="S5" s="1" t="s">
        <v>182</v>
      </c>
      <c r="T5" s="1" t="s">
        <v>183</v>
      </c>
      <c r="U5" s="1" t="s">
        <v>184</v>
      </c>
      <c r="V5" s="1" t="s">
        <v>185</v>
      </c>
    </row>
    <row r="6" s="1" customFormat="1" spans="1:22">
      <c r="A6" s="3">
        <v>21136416779</v>
      </c>
      <c r="B6" s="1" t="s">
        <v>211</v>
      </c>
      <c r="C6" s="1" t="s">
        <v>212</v>
      </c>
      <c r="D6" s="1" t="s">
        <v>213</v>
      </c>
      <c r="E6" s="1" t="s">
        <v>214</v>
      </c>
      <c r="F6" s="1" t="s">
        <v>199</v>
      </c>
      <c r="G6" s="1" t="s">
        <v>173</v>
      </c>
      <c r="H6" s="1" t="s">
        <v>174</v>
      </c>
      <c r="I6" s="1" t="s">
        <v>215</v>
      </c>
      <c r="J6" s="1" t="s">
        <v>30</v>
      </c>
      <c r="K6" s="1" t="s">
        <v>216</v>
      </c>
      <c r="L6" s="1" t="s">
        <v>216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217</v>
      </c>
      <c r="S6" s="1" t="s">
        <v>182</v>
      </c>
      <c r="T6" s="1" t="s">
        <v>183</v>
      </c>
      <c r="U6" s="1" t="s">
        <v>184</v>
      </c>
      <c r="V6" s="1" t="s">
        <v>218</v>
      </c>
    </row>
    <row r="7" s="1" customFormat="1" spans="1:22">
      <c r="A7" s="3">
        <v>21613049397</v>
      </c>
      <c r="B7" s="1" t="s">
        <v>219</v>
      </c>
      <c r="C7" s="1" t="s">
        <v>220</v>
      </c>
      <c r="D7" s="1" t="s">
        <v>221</v>
      </c>
      <c r="E7" s="1" t="s">
        <v>222</v>
      </c>
      <c r="F7" s="1" t="s">
        <v>199</v>
      </c>
      <c r="G7" s="1" t="s">
        <v>173</v>
      </c>
      <c r="H7" s="1" t="s">
        <v>174</v>
      </c>
      <c r="I7" s="1" t="s">
        <v>223</v>
      </c>
      <c r="J7" s="1" t="s">
        <v>30</v>
      </c>
      <c r="K7" s="1" t="s">
        <v>224</v>
      </c>
      <c r="L7" s="1" t="s">
        <v>224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225</v>
      </c>
      <c r="S7" s="1" t="s">
        <v>182</v>
      </c>
      <c r="T7" s="1" t="s">
        <v>183</v>
      </c>
      <c r="U7" s="1" t="s">
        <v>193</v>
      </c>
      <c r="V7" s="1" t="s">
        <v>226</v>
      </c>
    </row>
    <row r="8" s="1" customFormat="1" spans="1:22">
      <c r="A8" s="3">
        <v>21624113132</v>
      </c>
      <c r="B8" s="1" t="s">
        <v>227</v>
      </c>
      <c r="C8" s="1" t="s">
        <v>228</v>
      </c>
      <c r="D8" s="1" t="s">
        <v>221</v>
      </c>
      <c r="E8" s="1" t="s">
        <v>229</v>
      </c>
      <c r="F8" s="1" t="s">
        <v>199</v>
      </c>
      <c r="G8" s="1" t="s">
        <v>173</v>
      </c>
      <c r="H8" s="1" t="s">
        <v>174</v>
      </c>
      <c r="I8" s="1" t="s">
        <v>223</v>
      </c>
      <c r="J8" s="1" t="s">
        <v>30</v>
      </c>
      <c r="K8" s="1" t="s">
        <v>224</v>
      </c>
      <c r="L8" s="1" t="s">
        <v>224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230</v>
      </c>
      <c r="S8" s="1" t="s">
        <v>182</v>
      </c>
      <c r="T8" s="1" t="s">
        <v>183</v>
      </c>
      <c r="U8" s="1" t="s">
        <v>193</v>
      </c>
      <c r="V8" s="1" t="s">
        <v>226</v>
      </c>
    </row>
    <row r="9" s="1" customFormat="1" spans="1:22">
      <c r="A9" s="3">
        <v>21608811375</v>
      </c>
      <c r="B9" s="1" t="s">
        <v>231</v>
      </c>
      <c r="C9" s="1" t="s">
        <v>232</v>
      </c>
      <c r="D9" s="1" t="s">
        <v>233</v>
      </c>
      <c r="E9" s="1" t="s">
        <v>234</v>
      </c>
      <c r="F9" s="1" t="s">
        <v>199</v>
      </c>
      <c r="G9" s="1" t="s">
        <v>173</v>
      </c>
      <c r="H9" s="1" t="s">
        <v>174</v>
      </c>
      <c r="I9" s="1" t="s">
        <v>235</v>
      </c>
      <c r="J9" s="1" t="s">
        <v>30</v>
      </c>
      <c r="K9" s="1" t="s">
        <v>236</v>
      </c>
      <c r="L9" s="1" t="s">
        <v>236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237</v>
      </c>
      <c r="S9" s="1" t="s">
        <v>182</v>
      </c>
      <c r="T9" s="1" t="s">
        <v>183</v>
      </c>
      <c r="U9" s="1" t="s">
        <v>184</v>
      </c>
      <c r="V9" s="1" t="s">
        <v>185</v>
      </c>
    </row>
    <row r="10" s="1" customFormat="1" spans="1:22">
      <c r="A10" s="3">
        <v>21714800612</v>
      </c>
      <c r="B10" s="1" t="s">
        <v>172</v>
      </c>
      <c r="C10" s="1" t="s">
        <v>238</v>
      </c>
      <c r="D10" s="1" t="s">
        <v>239</v>
      </c>
      <c r="E10" s="1" t="s">
        <v>240</v>
      </c>
      <c r="F10" s="1" t="s">
        <v>199</v>
      </c>
      <c r="G10" s="1" t="s">
        <v>173</v>
      </c>
      <c r="H10" s="1" t="s">
        <v>174</v>
      </c>
      <c r="I10" s="1" t="s">
        <v>241</v>
      </c>
      <c r="J10" s="1" t="s">
        <v>30</v>
      </c>
      <c r="K10" s="1" t="s">
        <v>242</v>
      </c>
      <c r="L10" s="1" t="s">
        <v>242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243</v>
      </c>
      <c r="S10" s="1" t="s">
        <v>182</v>
      </c>
      <c r="T10" s="1" t="s">
        <v>183</v>
      </c>
      <c r="U10" s="1" t="s">
        <v>193</v>
      </c>
      <c r="V10" s="1" t="s">
        <v>194</v>
      </c>
    </row>
    <row r="11" s="1" customFormat="1" spans="1:22">
      <c r="A11" s="3">
        <v>21624554621</v>
      </c>
      <c r="B11" s="1" t="s">
        <v>227</v>
      </c>
      <c r="C11" s="1" t="s">
        <v>244</v>
      </c>
      <c r="D11" s="1" t="s">
        <v>221</v>
      </c>
      <c r="E11" s="1" t="s">
        <v>245</v>
      </c>
      <c r="F11" s="1" t="s">
        <v>172</v>
      </c>
      <c r="G11" s="1" t="s">
        <v>173</v>
      </c>
      <c r="H11" s="1" t="s">
        <v>174</v>
      </c>
      <c r="I11" s="1" t="s">
        <v>246</v>
      </c>
      <c r="J11" s="1" t="s">
        <v>30</v>
      </c>
      <c r="K11" s="1" t="s">
        <v>247</v>
      </c>
      <c r="L11" s="1" t="s">
        <v>247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180</v>
      </c>
      <c r="R11" s="1" t="s">
        <v>248</v>
      </c>
      <c r="S11" s="1" t="s">
        <v>182</v>
      </c>
      <c r="T11" s="1" t="s">
        <v>183</v>
      </c>
      <c r="U11" s="1" t="s">
        <v>193</v>
      </c>
      <c r="V11" s="1" t="s">
        <v>226</v>
      </c>
    </row>
    <row r="12" s="1" customFormat="1" spans="1:22">
      <c r="A12" s="3">
        <v>21621692112</v>
      </c>
      <c r="B12" s="1" t="s">
        <v>227</v>
      </c>
      <c r="C12" s="1" t="s">
        <v>249</v>
      </c>
      <c r="D12" s="1" t="s">
        <v>221</v>
      </c>
      <c r="E12" s="1" t="s">
        <v>250</v>
      </c>
      <c r="F12" s="1" t="s">
        <v>199</v>
      </c>
      <c r="G12" s="1" t="s">
        <v>173</v>
      </c>
      <c r="H12" s="1" t="s">
        <v>174</v>
      </c>
      <c r="I12" s="1" t="s">
        <v>223</v>
      </c>
      <c r="J12" s="1" t="s">
        <v>30</v>
      </c>
      <c r="K12" s="1" t="s">
        <v>224</v>
      </c>
      <c r="L12" s="1" t="s">
        <v>224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180</v>
      </c>
      <c r="R12" s="1" t="s">
        <v>251</v>
      </c>
      <c r="S12" s="1" t="s">
        <v>182</v>
      </c>
      <c r="T12" s="1" t="s">
        <v>183</v>
      </c>
      <c r="U12" s="1" t="s">
        <v>193</v>
      </c>
      <c r="V12" s="1" t="s">
        <v>226</v>
      </c>
    </row>
    <row r="13" s="1" customFormat="1" spans="1:22">
      <c r="A13" s="3">
        <v>21704529412</v>
      </c>
      <c r="B13" s="1" t="s">
        <v>252</v>
      </c>
      <c r="C13" s="1" t="s">
        <v>253</v>
      </c>
      <c r="D13" s="1" t="s">
        <v>254</v>
      </c>
      <c r="E13" s="1" t="s">
        <v>255</v>
      </c>
      <c r="F13" s="1" t="s">
        <v>199</v>
      </c>
      <c r="G13" s="1" t="s">
        <v>173</v>
      </c>
      <c r="H13" s="1" t="s">
        <v>174</v>
      </c>
      <c r="I13" s="1" t="s">
        <v>256</v>
      </c>
      <c r="J13" s="1" t="s">
        <v>30</v>
      </c>
      <c r="K13" s="1" t="s">
        <v>257</v>
      </c>
      <c r="L13" s="1" t="s">
        <v>257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180</v>
      </c>
      <c r="R13" s="1" t="s">
        <v>258</v>
      </c>
      <c r="S13" s="1" t="s">
        <v>182</v>
      </c>
      <c r="T13" s="1" t="s">
        <v>183</v>
      </c>
      <c r="U13" s="1" t="s">
        <v>193</v>
      </c>
      <c r="V13" s="1" t="s">
        <v>194</v>
      </c>
    </row>
    <row r="14" s="1" customFormat="1" spans="1:22">
      <c r="A14" s="3">
        <v>21685607324</v>
      </c>
      <c r="B14" s="1" t="s">
        <v>186</v>
      </c>
      <c r="C14" s="1" t="s">
        <v>259</v>
      </c>
      <c r="D14" s="1" t="s">
        <v>188</v>
      </c>
      <c r="E14" s="1" t="s">
        <v>260</v>
      </c>
      <c r="F14" s="1" t="s">
        <v>172</v>
      </c>
      <c r="G14" s="1" t="s">
        <v>173</v>
      </c>
      <c r="H14" s="1" t="s">
        <v>174</v>
      </c>
      <c r="I14" s="1" t="s">
        <v>190</v>
      </c>
      <c r="J14" s="1" t="s">
        <v>30</v>
      </c>
      <c r="K14" s="1" t="s">
        <v>191</v>
      </c>
      <c r="L14" s="1" t="s">
        <v>191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180</v>
      </c>
      <c r="R14" s="1" t="s">
        <v>261</v>
      </c>
      <c r="S14" s="1" t="s">
        <v>182</v>
      </c>
      <c r="T14" s="1" t="s">
        <v>183</v>
      </c>
      <c r="U14" s="1" t="s">
        <v>193</v>
      </c>
      <c r="V14" s="1" t="s">
        <v>194</v>
      </c>
    </row>
    <row r="15" s="1" customFormat="1" spans="1:22">
      <c r="A15" s="3">
        <v>21717258293</v>
      </c>
      <c r="B15" s="1" t="s">
        <v>199</v>
      </c>
      <c r="C15" s="1" t="s">
        <v>262</v>
      </c>
      <c r="D15" s="1" t="s">
        <v>254</v>
      </c>
      <c r="E15" s="1" t="s">
        <v>263</v>
      </c>
      <c r="F15" s="1" t="s">
        <v>199</v>
      </c>
      <c r="G15" s="1" t="s">
        <v>173</v>
      </c>
      <c r="H15" s="1" t="s">
        <v>174</v>
      </c>
      <c r="I15" s="1" t="s">
        <v>264</v>
      </c>
      <c r="J15" s="1" t="s">
        <v>30</v>
      </c>
      <c r="K15" s="1" t="s">
        <v>265</v>
      </c>
      <c r="L15" s="1" t="s">
        <v>265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180</v>
      </c>
      <c r="R15" s="1" t="s">
        <v>266</v>
      </c>
      <c r="S15" s="1" t="s">
        <v>182</v>
      </c>
      <c r="T15" s="1" t="s">
        <v>183</v>
      </c>
      <c r="U15" s="1" t="s">
        <v>193</v>
      </c>
      <c r="V15" s="1" t="s">
        <v>194</v>
      </c>
    </row>
    <row r="16" s="1" customFormat="1" spans="1:22">
      <c r="A16" s="3">
        <v>21252051347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199</v>
      </c>
      <c r="G16" s="1" t="s">
        <v>173</v>
      </c>
      <c r="H16" s="1" t="s">
        <v>174</v>
      </c>
      <c r="I16" s="1" t="s">
        <v>271</v>
      </c>
      <c r="J16" s="1" t="s">
        <v>30</v>
      </c>
      <c r="K16" s="1" t="s">
        <v>272</v>
      </c>
      <c r="L16" s="1" t="s">
        <v>272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180</v>
      </c>
      <c r="R16" s="1" t="s">
        <v>273</v>
      </c>
      <c r="S16" s="1" t="s">
        <v>182</v>
      </c>
      <c r="T16" s="1" t="s">
        <v>183</v>
      </c>
      <c r="U16" s="1" t="s">
        <v>184</v>
      </c>
      <c r="V16" s="1" t="s">
        <v>185</v>
      </c>
    </row>
    <row r="17" s="1" customFormat="1" spans="1:22">
      <c r="A17" s="3">
        <v>21716882129</v>
      </c>
      <c r="B17" s="1" t="s">
        <v>199</v>
      </c>
      <c r="C17" s="1" t="s">
        <v>274</v>
      </c>
      <c r="D17" s="1" t="s">
        <v>254</v>
      </c>
      <c r="E17" s="1" t="s">
        <v>275</v>
      </c>
      <c r="F17" s="1" t="s">
        <v>199</v>
      </c>
      <c r="G17" s="1" t="s">
        <v>173</v>
      </c>
      <c r="H17" s="1" t="s">
        <v>174</v>
      </c>
      <c r="I17" s="1" t="s">
        <v>264</v>
      </c>
      <c r="J17" s="1" t="s">
        <v>30</v>
      </c>
      <c r="K17" s="1" t="s">
        <v>265</v>
      </c>
      <c r="L17" s="1" t="s">
        <v>265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180</v>
      </c>
      <c r="R17" s="1" t="s">
        <v>276</v>
      </c>
      <c r="S17" s="1" t="s">
        <v>182</v>
      </c>
      <c r="T17" s="1" t="s">
        <v>183</v>
      </c>
      <c r="U17" s="1" t="s">
        <v>193</v>
      </c>
      <c r="V17" s="1" t="s">
        <v>194</v>
      </c>
    </row>
    <row r="18" s="1" customFormat="1" spans="1:22">
      <c r="A18" s="3">
        <v>21713116983</v>
      </c>
      <c r="B18" s="1" t="s">
        <v>172</v>
      </c>
      <c r="C18" s="1" t="s">
        <v>277</v>
      </c>
      <c r="D18" s="1" t="s">
        <v>278</v>
      </c>
      <c r="E18" s="1" t="s">
        <v>279</v>
      </c>
      <c r="F18" s="1" t="s">
        <v>199</v>
      </c>
      <c r="G18" s="1" t="s">
        <v>173</v>
      </c>
      <c r="H18" s="1" t="s">
        <v>174</v>
      </c>
      <c r="I18" s="1" t="s">
        <v>280</v>
      </c>
      <c r="J18" s="1" t="s">
        <v>30</v>
      </c>
      <c r="K18" s="1" t="s">
        <v>281</v>
      </c>
      <c r="L18" s="1" t="s">
        <v>281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180</v>
      </c>
      <c r="R18" s="1" t="s">
        <v>282</v>
      </c>
      <c r="S18" s="1" t="s">
        <v>182</v>
      </c>
      <c r="T18" s="1" t="s">
        <v>183</v>
      </c>
      <c r="U18" s="1" t="s">
        <v>193</v>
      </c>
      <c r="V18" s="1" t="s">
        <v>283</v>
      </c>
    </row>
    <row r="19" s="1" customFormat="1" spans="1:22">
      <c r="A19" s="3">
        <v>21695852482</v>
      </c>
      <c r="B19" s="1" t="s">
        <v>284</v>
      </c>
      <c r="C19" s="1" t="s">
        <v>285</v>
      </c>
      <c r="D19" s="1" t="s">
        <v>286</v>
      </c>
      <c r="E19" s="1" t="s">
        <v>287</v>
      </c>
      <c r="F19" s="1" t="s">
        <v>252</v>
      </c>
      <c r="G19" s="1" t="s">
        <v>173</v>
      </c>
      <c r="H19" s="1" t="s">
        <v>174</v>
      </c>
      <c r="I19" s="1" t="s">
        <v>288</v>
      </c>
      <c r="J19" s="1" t="s">
        <v>30</v>
      </c>
      <c r="K19" s="1" t="s">
        <v>289</v>
      </c>
      <c r="L19" s="1" t="s">
        <v>289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180</v>
      </c>
      <c r="R19" s="1" t="s">
        <v>290</v>
      </c>
      <c r="S19" s="1" t="s">
        <v>182</v>
      </c>
      <c r="T19" s="1" t="s">
        <v>183</v>
      </c>
      <c r="U19" s="1" t="s">
        <v>184</v>
      </c>
      <c r="V19" s="1" t="s">
        <v>194</v>
      </c>
    </row>
    <row r="20" s="1" customFormat="1" spans="1:22">
      <c r="A20" s="3">
        <v>21238350903</v>
      </c>
      <c r="B20" s="1" t="s">
        <v>291</v>
      </c>
      <c r="C20" s="1" t="s">
        <v>292</v>
      </c>
      <c r="D20" s="1" t="s">
        <v>293</v>
      </c>
      <c r="E20" s="1" t="s">
        <v>294</v>
      </c>
      <c r="F20" s="1" t="s">
        <v>199</v>
      </c>
      <c r="G20" s="1" t="s">
        <v>173</v>
      </c>
      <c r="H20" s="1" t="s">
        <v>174</v>
      </c>
      <c r="I20" s="1" t="s">
        <v>295</v>
      </c>
      <c r="J20" s="1" t="s">
        <v>30</v>
      </c>
      <c r="K20" s="1" t="s">
        <v>296</v>
      </c>
      <c r="L20" s="1" t="s">
        <v>296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180</v>
      </c>
      <c r="R20" s="1" t="s">
        <v>297</v>
      </c>
      <c r="S20" s="1" t="s">
        <v>182</v>
      </c>
      <c r="T20" s="1" t="s">
        <v>183</v>
      </c>
      <c r="U20" s="1" t="s">
        <v>184</v>
      </c>
      <c r="V20" s="1" t="s">
        <v>218</v>
      </c>
    </row>
    <row r="21" s="1" customFormat="1" spans="1:22">
      <c r="A21" s="3">
        <v>21598672371</v>
      </c>
      <c r="B21" s="1" t="s">
        <v>298</v>
      </c>
      <c r="C21" s="1" t="s">
        <v>299</v>
      </c>
      <c r="D21" s="1" t="s">
        <v>300</v>
      </c>
      <c r="E21" s="1" t="s">
        <v>301</v>
      </c>
      <c r="F21" s="1" t="s">
        <v>199</v>
      </c>
      <c r="G21" s="1" t="s">
        <v>173</v>
      </c>
      <c r="H21" s="1" t="s">
        <v>174</v>
      </c>
      <c r="I21" s="1" t="s">
        <v>302</v>
      </c>
      <c r="J21" s="1" t="s">
        <v>30</v>
      </c>
      <c r="K21" s="1" t="s">
        <v>303</v>
      </c>
      <c r="L21" s="1" t="s">
        <v>303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180</v>
      </c>
      <c r="R21" s="1" t="s">
        <v>304</v>
      </c>
      <c r="S21" s="1" t="s">
        <v>182</v>
      </c>
      <c r="T21" s="1" t="s">
        <v>183</v>
      </c>
      <c r="U21" s="1" t="s">
        <v>184</v>
      </c>
      <c r="V21" s="1" t="s">
        <v>305</v>
      </c>
    </row>
    <row r="22" s="1" customFormat="1" spans="1:22">
      <c r="A22" s="3">
        <v>21624571406</v>
      </c>
      <c r="B22" s="1" t="s">
        <v>227</v>
      </c>
      <c r="C22" s="1" t="s">
        <v>306</v>
      </c>
      <c r="D22" s="1" t="s">
        <v>221</v>
      </c>
      <c r="E22" s="1" t="s">
        <v>307</v>
      </c>
      <c r="F22" s="1" t="s">
        <v>199</v>
      </c>
      <c r="G22" s="1" t="s">
        <v>173</v>
      </c>
      <c r="H22" s="1" t="s">
        <v>174</v>
      </c>
      <c r="I22" s="1" t="s">
        <v>223</v>
      </c>
      <c r="J22" s="1" t="s">
        <v>30</v>
      </c>
      <c r="K22" s="1" t="s">
        <v>224</v>
      </c>
      <c r="L22" s="1" t="s">
        <v>224</v>
      </c>
      <c r="M22" s="1" t="s">
        <v>177</v>
      </c>
      <c r="N22" s="1" t="s">
        <v>177</v>
      </c>
      <c r="O22" s="1" t="s">
        <v>178</v>
      </c>
      <c r="P22" s="1" t="s">
        <v>179</v>
      </c>
      <c r="Q22" s="1" t="s">
        <v>180</v>
      </c>
      <c r="R22" s="1" t="s">
        <v>308</v>
      </c>
      <c r="S22" s="1" t="s">
        <v>182</v>
      </c>
      <c r="T22" s="1" t="s">
        <v>183</v>
      </c>
      <c r="U22" s="1" t="s">
        <v>193</v>
      </c>
      <c r="V22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2022-11-09T01:02:00Z</dcterms:created>
  <dcterms:modified xsi:type="dcterms:W3CDTF">2022-11-09T02:13:42Z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594E26EC65FC4A0B844846E618DFA48B</vt:lpwstr>
  </property>
  <property fmtid="{D5CDD505-2E9C-101B-9397-08002B2CF9AE}" pid="3" name="KSOProductBuildVer">
    <vt:lpwstr>2052-11.1.0.12598</vt:lpwstr>
  </property>
</Properties>
</file>