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</definedName>
  </definedNames>
  <calcPr calcId="144525"/>
</workbook>
</file>

<file path=xl/sharedStrings.xml><?xml version="1.0" encoding="utf-8"?>
<sst xmlns="http://schemas.openxmlformats.org/spreadsheetml/2006/main" count="334" uniqueCount="146">
  <si>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</si>
  <si>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</si>
  <si>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</si>
  <si>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</si>
  <si>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</si>
  <si>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</si>
  <si>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</si>
  <si>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</si>
  <si>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</si>
  <si>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</si>
  <si>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</si>
  <si>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</si>
  <si>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</si>
  <si>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</si>
  <si>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</si>
  <si>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</si>
  <si>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</si>
  <si>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</si>
  <si>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</si>
  <si>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</si>
  <si>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</si>
  <si>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</si>
  <si>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</si>
  <si>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</si>
  <si>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</si>
  <si>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21570696852	</t>
  </si>
  <si>
    <t>Ctrip</t>
  </si>
  <si>
    <t>正常</t>
  </si>
  <si>
    <t>[台北]台北正旅馆(Just Inn Taipei)(80942331)</t>
  </si>
  <si>
    <t>标准双人房&lt;至多8间&gt;&lt;2人入住&gt;</t>
  </si>
  <si>
    <t>CNY</t>
  </si>
  <si>
    <t>LIU/SZU MIN,LIU/SZU MIN</t>
  </si>
  <si>
    <t>CA13744221110CNY</t>
  </si>
  <si>
    <t>未提现</t>
  </si>
  <si>
    <t>携程开票</t>
  </si>
  <si>
    <t xml:space="preserve">	</t>
  </si>
  <si>
    <t xml:space="preserve">999221571968420	</t>
  </si>
  <si>
    <t>[三亚]格林豪泰(三亚和平街情人桥店)(93870791)</t>
  </si>
  <si>
    <t>1.8米大床房&lt;至多8间&gt;&lt;2人入住&gt;</t>
  </si>
  <si>
    <t>毛凤英</t>
  </si>
  <si>
    <t xml:space="preserve">(GRT)80375936;	</t>
  </si>
  <si>
    <t>取消</t>
  </si>
  <si>
    <t xml:space="preserve">999221572970255	</t>
  </si>
  <si>
    <t>[阳朔]逸龙苑特色民宿（阳朔遇龙河景区店）(80249183)</t>
  </si>
  <si>
    <t>后院标间&lt;至多8间&gt;&lt;2人入住&gt;&lt;早餐&gt;</t>
  </si>
  <si>
    <t>王丽</t>
  </si>
  <si>
    <t xml:space="preserve">2758582	</t>
  </si>
  <si>
    <t xml:space="preserve">21573693432	</t>
  </si>
  <si>
    <t>[屏东]福容大饭店(垦丁馆)(Fullon Resort Kending)(81210286)</t>
  </si>
  <si>
    <t>海景豪华双人房&lt;至多8间&gt;&lt;90天内可预订&gt;&lt;2人入住&gt;&lt;早餐&gt;</t>
  </si>
  <si>
    <t>HSU/HUICHEN</t>
  </si>
  <si>
    <t xml:space="preserve">2758738	</t>
  </si>
  <si>
    <t xml:space="preserve">21576499003	</t>
  </si>
  <si>
    <t>[高雄]富驿商旅-高雄中华路馆(FX INN Kaohsiung)(80941628)</t>
  </si>
  <si>
    <t>时尚双床房&lt;至多8间&gt;&lt;2人入住&gt;</t>
  </si>
  <si>
    <t>HSIAO/CHENGKUN</t>
  </si>
  <si>
    <t xml:space="preserve">2758825	</t>
  </si>
  <si>
    <t xml:space="preserve">999221578177389	</t>
  </si>
  <si>
    <t>[南京]南京富建城市酒店(80247706)</t>
  </si>
  <si>
    <t>商务大床间&lt;2人入住&gt;&lt;早餐&gt;</t>
  </si>
  <si>
    <t>张慧琳</t>
  </si>
  <si>
    <t xml:space="preserve">2759153	</t>
  </si>
  <si>
    <t xml:space="preserve">999221578244973	</t>
  </si>
  <si>
    <t>[晋江]晋江马哥孛罗大酒店(83900889)</t>
  </si>
  <si>
    <t>豪华特大床房&lt;至多8间&gt;&lt;2人入住&gt;&lt;早餐&gt;</t>
  </si>
  <si>
    <t>洪城</t>
  </si>
  <si>
    <t xml:space="preserve">2759162	</t>
  </si>
  <si>
    <t xml:space="preserve">779502404R1AGO;	</t>
  </si>
  <si>
    <t xml:space="preserve">999221578301321	</t>
  </si>
  <si>
    <t>[溧阳]尚客优连锁酒店(溧阳天目湖店)(81208936)</t>
  </si>
  <si>
    <t>特惠大床房(无窗）&lt;至多8间&gt;&lt;2人入住&gt;</t>
  </si>
  <si>
    <t>刘孟江</t>
  </si>
  <si>
    <t xml:space="preserve">2759175	</t>
  </si>
  <si>
    <t xml:space="preserve">YD02336221025184627323	</t>
  </si>
  <si>
    <t xml:space="preserve">21579076391	</t>
  </si>
  <si>
    <t>[明光]格林豪泰(明光池河大道店)(80895119)</t>
  </si>
  <si>
    <t>大床房&lt;至多8间&gt;&lt;2人入住&gt;</t>
  </si>
  <si>
    <t>郁贤佩</t>
  </si>
  <si>
    <t xml:space="preserve">2759353	</t>
  </si>
  <si>
    <t xml:space="preserve">(GRT)80390239;	</t>
  </si>
  <si>
    <t>，</t>
  </si>
  <si>
    <t xml:space="preserve"> 2553 CNY</t>
  </si>
  <si>
    <t>A221110093911481</t>
  </si>
  <si>
    <t>总计：2553元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</si>
  <si>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</si>
  <si>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</si>
  <si>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</si>
  <si>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</si>
  <si>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</si>
  <si>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</si>
  <si>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</si>
  <si>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</si>
  <si>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</si>
  <si>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</si>
  <si>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</si>
  <si>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</si>
  <si>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</si>
  <si>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</si>
  <si>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</si>
  <si>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</si>
  <si>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</si>
  <si>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</si>
  <si>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</si>
  <si>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2022-10-25</t>
  </si>
  <si>
    <t>2759353</t>
  </si>
  <si>
    <t>格林豪泰(明光池河大道店)</t>
  </si>
  <si>
    <t>2022-10-26</t>
  </si>
  <si>
    <t>退房日月结</t>
  </si>
  <si>
    <t>121.00</t>
  </si>
  <si>
    <t>RMB</t>
  </si>
  <si>
    <t>0</t>
  </si>
  <si>
    <t>0.00</t>
  </si>
  <si>
    <t>携程汇登国内直连</t>
  </si>
  <si>
    <t>01.011264</t>
  </si>
  <si>
    <t>2022-10-25 20:42:53</t>
  </si>
  <si>
    <t>否</t>
  </si>
  <si>
    <t>广州汇登信息科技有限公司</t>
  </si>
  <si>
    <t>直连</t>
  </si>
  <si>
    <t>中国</t>
  </si>
  <si>
    <t>2759162</t>
  </si>
  <si>
    <t>晋江马哥孛罗大酒店</t>
  </si>
  <si>
    <t>569.00</t>
  </si>
  <si>
    <t>2022-10-25 18:37:59</t>
  </si>
  <si>
    <t>2759153</t>
  </si>
  <si>
    <t>南京富建城市酒店</t>
  </si>
  <si>
    <t>239.00</t>
  </si>
  <si>
    <t>2022-10-25 18:27:51</t>
  </si>
  <si>
    <t>2758825</t>
  </si>
  <si>
    <t>富驿商旅-高雄中华路馆</t>
  </si>
  <si>
    <t>HSIAO CHENGKUN</t>
  </si>
  <si>
    <t>193.00</t>
  </si>
  <si>
    <t>2022-10-25 15:18:37</t>
  </si>
  <si>
    <t>2758738</t>
  </si>
  <si>
    <t>福容大饭店(垦丁馆)</t>
  </si>
  <si>
    <t>HSU HUICHEN</t>
  </si>
  <si>
    <t>1109.00</t>
  </si>
  <si>
    <t>2022-10-25 14:23:33</t>
  </si>
  <si>
    <t>2758582</t>
  </si>
  <si>
    <t>逸龙苑特色民宿（阳朔遇龙河景区店）</t>
  </si>
  <si>
    <t>128.00</t>
  </si>
  <si>
    <t>2022-10-25 12:36:01</t>
  </si>
  <si>
    <t>2758024</t>
  </si>
  <si>
    <t>台北正旅馆</t>
  </si>
  <si>
    <t>LIU SZU MIN,LIU SZU MIN</t>
  </si>
  <si>
    <t>194.00</t>
  </si>
  <si>
    <t>2022-10-25 01:53:51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</si>
</sst>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44859</v>
      </c>
      <c r="G2" s="6">
        <v>44860</v>
      </c>
      <c r="H2" s="4">
        <v>1</v>
      </c>
      <c r="I2" s="4">
        <v>1</v>
      </c>
      <c r="J2" s="4">
        <v>1</v>
      </c>
      <c r="K2" s="4" t="s">
        <v>30</v>
      </c>
      <c r="L2" s="4">
        <v>194</v>
      </c>
      <c r="M2" s="4">
        <v>194</v>
      </c>
      <c r="N2" s="4" t="s">
        <v>31</v>
      </c>
      <c r="O2" s="4" t="s">
        <v>32</v>
      </c>
      <c r="P2" s="4" t="s">
        <v>33</v>
      </c>
      <c r="Q2" s="4">
        <v>0</v>
      </c>
      <c r="R2" s="7">
        <v>44859</v>
      </c>
      <c r="S2" s="6">
        <v>44875</v>
      </c>
      <c r="T2" s="4" t="s">
        <v>34</v>
      </c>
      <c r="U2" s="4">
        <v>194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44859</v>
      </c>
      <c r="G3" s="6">
        <v>44860</v>
      </c>
      <c r="H3" s="4">
        <v>1</v>
      </c>
      <c r="I3" s="4">
        <v>1</v>
      </c>
      <c r="J3" s="4">
        <v>1</v>
      </c>
      <c r="K3" s="4" t="s">
        <v>30</v>
      </c>
      <c r="L3" s="4">
        <v>112</v>
      </c>
      <c r="M3" s="4">
        <v>112</v>
      </c>
      <c r="N3" s="4" t="s">
        <v>39</v>
      </c>
      <c r="O3" s="4" t="s">
        <v>32</v>
      </c>
      <c r="P3" s="4" t="s">
        <v>33</v>
      </c>
      <c r="Q3" s="4">
        <v>0</v>
      </c>
      <c r="R3" s="7">
        <v>44859</v>
      </c>
      <c r="S3" s="6">
        <v>44875</v>
      </c>
      <c r="T3" s="4" t="s">
        <v>34</v>
      </c>
      <c r="U3" s="4">
        <v>112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36</v>
      </c>
      <c r="B4" s="4" t="s">
        <v>26</v>
      </c>
      <c r="C4" s="4" t="s">
        <v>41</v>
      </c>
      <c r="D4" s="4" t="s">
        <v>37</v>
      </c>
      <c r="E4" s="4" t="s">
        <v>38</v>
      </c>
      <c r="F4" s="6">
        <v>44859</v>
      </c>
      <c r="G4" s="6">
        <v>44860</v>
      </c>
      <c r="H4" s="4">
        <v>1</v>
      </c>
      <c r="I4" s="4">
        <v>1</v>
      </c>
      <c r="J4" s="4">
        <v>1</v>
      </c>
      <c r="K4" s="4" t="s">
        <v>30</v>
      </c>
      <c r="L4" s="4">
        <v>-112</v>
      </c>
      <c r="M4" s="4">
        <v>-112</v>
      </c>
      <c r="N4" s="4" t="s">
        <v>39</v>
      </c>
      <c r="O4" s="4" t="s">
        <v>32</v>
      </c>
      <c r="P4" s="4" t="s">
        <v>33</v>
      </c>
      <c r="Q4" s="4">
        <v>0</v>
      </c>
      <c r="R4" s="7">
        <v>44859</v>
      </c>
      <c r="S4" s="6">
        <v>44875</v>
      </c>
      <c r="T4" s="4" t="s">
        <v>34</v>
      </c>
      <c r="U4" s="4">
        <v>-112</v>
      </c>
      <c r="V4" s="4">
        <v>0</v>
      </c>
      <c r="W4" s="4">
        <v>0</v>
      </c>
      <c r="X4" s="4" t="s">
        <v>35</v>
      </c>
      <c r="Y4" s="4" t="s">
        <v>40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44859</v>
      </c>
      <c r="G5" s="6">
        <v>44860</v>
      </c>
      <c r="H5" s="4">
        <v>1</v>
      </c>
      <c r="I5" s="4">
        <v>1</v>
      </c>
      <c r="J5" s="4">
        <v>1</v>
      </c>
      <c r="K5" s="4" t="s">
        <v>30</v>
      </c>
      <c r="L5" s="4">
        <v>128</v>
      </c>
      <c r="M5" s="4">
        <v>128</v>
      </c>
      <c r="N5" s="4" t="s">
        <v>45</v>
      </c>
      <c r="O5" s="4" t="s">
        <v>32</v>
      </c>
      <c r="P5" s="4" t="s">
        <v>33</v>
      </c>
      <c r="Q5" s="4">
        <v>0</v>
      </c>
      <c r="R5" s="7">
        <v>44859</v>
      </c>
      <c r="S5" s="6">
        <v>44875</v>
      </c>
      <c r="T5" s="4" t="s">
        <v>34</v>
      </c>
      <c r="U5" s="4">
        <v>128</v>
      </c>
      <c r="V5" s="4">
        <v>0</v>
      </c>
      <c r="W5" s="4">
        <v>0</v>
      </c>
      <c r="X5" s="4" t="s">
        <v>46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44859</v>
      </c>
      <c r="G6" s="6">
        <v>44860</v>
      </c>
      <c r="H6" s="4">
        <v>1</v>
      </c>
      <c r="I6" s="4">
        <v>1</v>
      </c>
      <c r="J6" s="4">
        <v>1</v>
      </c>
      <c r="K6" s="4" t="s">
        <v>30</v>
      </c>
      <c r="L6" s="4">
        <v>1109</v>
      </c>
      <c r="M6" s="4">
        <v>1109</v>
      </c>
      <c r="N6" s="4" t="s">
        <v>50</v>
      </c>
      <c r="O6" s="4" t="s">
        <v>32</v>
      </c>
      <c r="P6" s="4" t="s">
        <v>33</v>
      </c>
      <c r="Q6" s="4">
        <v>0</v>
      </c>
      <c r="R6" s="7">
        <v>44859</v>
      </c>
      <c r="S6" s="6">
        <v>44875</v>
      </c>
      <c r="T6" s="4" t="s">
        <v>34</v>
      </c>
      <c r="U6" s="4">
        <v>1109</v>
      </c>
      <c r="V6" s="4">
        <v>0</v>
      </c>
      <c r="W6" s="4">
        <v>0</v>
      </c>
      <c r="X6" s="4" t="s">
        <v>51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44859</v>
      </c>
      <c r="G7" s="6">
        <v>44860</v>
      </c>
      <c r="H7" s="4">
        <v>1</v>
      </c>
      <c r="I7" s="4">
        <v>1</v>
      </c>
      <c r="J7" s="4">
        <v>1</v>
      </c>
      <c r="K7" s="4" t="s">
        <v>30</v>
      </c>
      <c r="L7" s="4">
        <v>193</v>
      </c>
      <c r="M7" s="4">
        <v>193</v>
      </c>
      <c r="N7" s="4" t="s">
        <v>55</v>
      </c>
      <c r="O7" s="4" t="s">
        <v>32</v>
      </c>
      <c r="P7" s="4" t="s">
        <v>33</v>
      </c>
      <c r="Q7" s="4">
        <v>0</v>
      </c>
      <c r="R7" s="7">
        <v>44859</v>
      </c>
      <c r="S7" s="6">
        <v>44875</v>
      </c>
      <c r="T7" s="4" t="s">
        <v>34</v>
      </c>
      <c r="U7" s="4">
        <v>193</v>
      </c>
      <c r="V7" s="4">
        <v>0</v>
      </c>
      <c r="W7" s="4">
        <v>0</v>
      </c>
      <c r="X7" s="4" t="s">
        <v>56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44859</v>
      </c>
      <c r="G8" s="6">
        <v>44860</v>
      </c>
      <c r="H8" s="4">
        <v>1</v>
      </c>
      <c r="I8" s="4">
        <v>1</v>
      </c>
      <c r="J8" s="4">
        <v>1</v>
      </c>
      <c r="K8" s="4" t="s">
        <v>30</v>
      </c>
      <c r="L8" s="4">
        <v>239</v>
      </c>
      <c r="M8" s="4">
        <v>239</v>
      </c>
      <c r="N8" s="4" t="s">
        <v>60</v>
      </c>
      <c r="O8" s="4" t="s">
        <v>32</v>
      </c>
      <c r="P8" s="4" t="s">
        <v>33</v>
      </c>
      <c r="Q8" s="4">
        <v>0</v>
      </c>
      <c r="R8" s="7">
        <v>44859</v>
      </c>
      <c r="S8" s="6">
        <v>44875</v>
      </c>
      <c r="T8" s="4" t="s">
        <v>34</v>
      </c>
      <c r="U8" s="4">
        <v>239</v>
      </c>
      <c r="V8" s="4">
        <v>0</v>
      </c>
      <c r="W8" s="4">
        <v>0</v>
      </c>
      <c r="X8" s="4" t="s">
        <v>61</v>
      </c>
      <c r="Y8" s="4" t="s">
        <v>35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44859</v>
      </c>
      <c r="G9" s="6">
        <v>44860</v>
      </c>
      <c r="H9" s="4">
        <v>1</v>
      </c>
      <c r="I9" s="4">
        <v>1</v>
      </c>
      <c r="J9" s="4">
        <v>1</v>
      </c>
      <c r="K9" s="4" t="s">
        <v>30</v>
      </c>
      <c r="L9" s="4">
        <v>569</v>
      </c>
      <c r="M9" s="4">
        <v>569</v>
      </c>
      <c r="N9" s="4" t="s">
        <v>65</v>
      </c>
      <c r="O9" s="4" t="s">
        <v>32</v>
      </c>
      <c r="P9" s="4" t="s">
        <v>33</v>
      </c>
      <c r="Q9" s="4">
        <v>0</v>
      </c>
      <c r="R9" s="7">
        <v>44859</v>
      </c>
      <c r="S9" s="6">
        <v>44875</v>
      </c>
      <c r="T9" s="4" t="s">
        <v>34</v>
      </c>
      <c r="U9" s="4">
        <v>569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44859</v>
      </c>
      <c r="G10" s="6">
        <v>44860</v>
      </c>
      <c r="H10" s="4">
        <v>1</v>
      </c>
      <c r="I10" s="4">
        <v>1</v>
      </c>
      <c r="J10" s="4">
        <v>1</v>
      </c>
      <c r="K10" s="4" t="s">
        <v>30</v>
      </c>
      <c r="L10" s="4">
        <v>132</v>
      </c>
      <c r="M10" s="4">
        <v>132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44859</v>
      </c>
      <c r="S10" s="6">
        <v>44875</v>
      </c>
      <c r="T10" s="4" t="s">
        <v>34</v>
      </c>
      <c r="U10" s="4">
        <v>132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68</v>
      </c>
      <c r="B11" s="4" t="s">
        <v>26</v>
      </c>
      <c r="C11" s="4" t="s">
        <v>41</v>
      </c>
      <c r="D11" s="4" t="s">
        <v>69</v>
      </c>
      <c r="E11" s="4" t="s">
        <v>70</v>
      </c>
      <c r="F11" s="6">
        <v>44859</v>
      </c>
      <c r="G11" s="6">
        <v>44860</v>
      </c>
      <c r="H11" s="4">
        <v>1</v>
      </c>
      <c r="I11" s="4">
        <v>1</v>
      </c>
      <c r="J11" s="4">
        <v>1</v>
      </c>
      <c r="K11" s="4" t="s">
        <v>30</v>
      </c>
      <c r="L11" s="4">
        <v>-132</v>
      </c>
      <c r="M11" s="4">
        <v>-132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44859</v>
      </c>
      <c r="S11" s="6">
        <v>44875</v>
      </c>
      <c r="T11" s="4" t="s">
        <v>34</v>
      </c>
      <c r="U11" s="4">
        <v>-132</v>
      </c>
      <c r="V11" s="4">
        <v>0</v>
      </c>
      <c r="W11" s="4">
        <v>0</v>
      </c>
      <c r="X11" s="4" t="s">
        <v>72</v>
      </c>
      <c r="Y11" s="4" t="s">
        <v>73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44859</v>
      </c>
      <c r="G12" s="6">
        <v>44860</v>
      </c>
      <c r="H12" s="4">
        <v>1</v>
      </c>
      <c r="I12" s="4">
        <v>1</v>
      </c>
      <c r="J12" s="4">
        <v>1</v>
      </c>
      <c r="K12" s="4" t="s">
        <v>30</v>
      </c>
      <c r="L12" s="4">
        <v>121</v>
      </c>
      <c r="M12" s="4">
        <v>121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44859</v>
      </c>
      <c r="S12" s="6">
        <v>44875</v>
      </c>
      <c r="T12" s="4" t="s">
        <v>34</v>
      </c>
      <c r="U12" s="4">
        <v>121</v>
      </c>
      <c r="V12" s="4">
        <v>0</v>
      </c>
      <c r="W12" s="4">
        <v>0</v>
      </c>
      <c r="X12" s="4" t="s">
        <v>78</v>
      </c>
      <c r="Y12" s="4" t="s">
        <v>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6" sqref="A16:A17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</v>
      </c>
    </row>
    <row r="2" s="4" customFormat="1" spans="1:9">
      <c r="A2" s="5">
        <v>21570696852</v>
      </c>
      <c r="B2" s="6">
        <v>44859</v>
      </c>
      <c r="C2" s="6">
        <v>44860</v>
      </c>
      <c r="D2" s="4">
        <v>194</v>
      </c>
      <c r="E2" s="4" t="str">
        <f>VLOOKUP(A2,HOP!A:L,12,0)</f>
        <v>194.00</v>
      </c>
      <c r="F2" s="4" t="str">
        <f>VLOOKUP(A2,HOP!A:C,3,0)</f>
        <v>2758024</v>
      </c>
      <c r="G2" s="4">
        <f>D2-E2</f>
        <v>0</v>
      </c>
      <c r="H2" s="4" t="str">
        <f>$H$1&amp;F2</f>
        <v>，2758024</v>
      </c>
      <c r="I2" s="4" t="str">
        <f>VLOOKUP(A2,HOP!A:U,21,0)</f>
        <v>直连</v>
      </c>
    </row>
    <row r="3" s="4" customFormat="1" hidden="1" spans="1:9">
      <c r="A3" s="5">
        <v>999221571968420</v>
      </c>
      <c r="B3" s="6">
        <v>44859</v>
      </c>
      <c r="C3" s="6">
        <v>44860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0" si="0">D3-E3</f>
        <v>#N/A</v>
      </c>
      <c r="H3" s="4" t="e">
        <f t="shared" ref="H3:H10" si="1">$H$1&amp;F3</f>
        <v>#N/A</v>
      </c>
      <c r="I3" s="4" t="e">
        <f>VLOOKUP(A3,HOP!A:U,21,0)</f>
        <v>#N/A</v>
      </c>
    </row>
    <row r="4" s="4" customFormat="1" spans="1:9">
      <c r="A4" s="5">
        <v>999221572970255</v>
      </c>
      <c r="B4" s="6">
        <v>44859</v>
      </c>
      <c r="C4" s="6">
        <v>44860</v>
      </c>
      <c r="D4" s="4">
        <v>128</v>
      </c>
      <c r="E4" s="4" t="str">
        <f>VLOOKUP(A4,HOP!A:L,12,0)</f>
        <v>128.00</v>
      </c>
      <c r="F4" s="4" t="str">
        <f>VLOOKUP(A4,HOP!A:C,3,0)</f>
        <v>2758582</v>
      </c>
      <c r="G4" s="4">
        <f t="shared" si="0"/>
        <v>0</v>
      </c>
      <c r="H4" s="4" t="str">
        <f t="shared" si="1"/>
        <v>，2758582</v>
      </c>
      <c r="I4" s="4" t="str">
        <f>VLOOKUP(A4,HOP!A:U,21,0)</f>
        <v>直连</v>
      </c>
    </row>
    <row r="5" s="4" customFormat="1" spans="1:9">
      <c r="A5" s="5">
        <v>21573693432</v>
      </c>
      <c r="B5" s="6">
        <v>44859</v>
      </c>
      <c r="C5" s="6">
        <v>44860</v>
      </c>
      <c r="D5" s="4">
        <v>1109</v>
      </c>
      <c r="E5" s="4" t="str">
        <f>VLOOKUP(A5,HOP!A:L,12,0)</f>
        <v>1109.00</v>
      </c>
      <c r="F5" s="4" t="str">
        <f>VLOOKUP(A5,HOP!A:C,3,0)</f>
        <v>2758738</v>
      </c>
      <c r="G5" s="4">
        <f t="shared" si="0"/>
        <v>0</v>
      </c>
      <c r="H5" s="4" t="str">
        <f t="shared" si="1"/>
        <v>，2758738</v>
      </c>
      <c r="I5" s="4" t="str">
        <f>VLOOKUP(A5,HOP!A:U,21,0)</f>
        <v>直连</v>
      </c>
    </row>
    <row r="6" s="4" customFormat="1" spans="1:9">
      <c r="A6" s="5">
        <v>21576499003</v>
      </c>
      <c r="B6" s="6">
        <v>44859</v>
      </c>
      <c r="C6" s="6">
        <v>44860</v>
      </c>
      <c r="D6" s="4">
        <v>193</v>
      </c>
      <c r="E6" s="4" t="str">
        <f>VLOOKUP(A6,HOP!A:L,12,0)</f>
        <v>193.00</v>
      </c>
      <c r="F6" s="4" t="str">
        <f>VLOOKUP(A6,HOP!A:C,3,0)</f>
        <v>2758825</v>
      </c>
      <c r="G6" s="4">
        <f t="shared" si="0"/>
        <v>0</v>
      </c>
      <c r="H6" s="4" t="str">
        <f t="shared" si="1"/>
        <v>，2758825</v>
      </c>
      <c r="I6" s="4" t="str">
        <f>VLOOKUP(A6,HOP!A:U,21,0)</f>
        <v>直连</v>
      </c>
    </row>
    <row r="7" s="4" customFormat="1" spans="1:9">
      <c r="A7" s="5">
        <v>999221578177389</v>
      </c>
      <c r="B7" s="6">
        <v>44859</v>
      </c>
      <c r="C7" s="6">
        <v>44860</v>
      </c>
      <c r="D7" s="4">
        <v>239</v>
      </c>
      <c r="E7" s="4" t="str">
        <f>VLOOKUP(A7,HOP!A:L,12,0)</f>
        <v>239.00</v>
      </c>
      <c r="F7" s="4" t="str">
        <f>VLOOKUP(A7,HOP!A:C,3,0)</f>
        <v>2759153</v>
      </c>
      <c r="G7" s="4">
        <f t="shared" si="0"/>
        <v>0</v>
      </c>
      <c r="H7" s="4" t="str">
        <f t="shared" si="1"/>
        <v>，2759153</v>
      </c>
      <c r="I7" s="4" t="str">
        <f>VLOOKUP(A7,HOP!A:U,21,0)</f>
        <v>直连</v>
      </c>
    </row>
    <row r="8" s="4" customFormat="1" spans="1:9">
      <c r="A8" s="5">
        <v>999221578244973</v>
      </c>
      <c r="B8" s="6">
        <v>44859</v>
      </c>
      <c r="C8" s="6">
        <v>44860</v>
      </c>
      <c r="D8" s="4">
        <v>569</v>
      </c>
      <c r="E8" s="4" t="str">
        <f>VLOOKUP(A8,HOP!A:L,12,0)</f>
        <v>569.00</v>
      </c>
      <c r="F8" s="4" t="str">
        <f>VLOOKUP(A8,HOP!A:C,3,0)</f>
        <v>2759162</v>
      </c>
      <c r="G8" s="4">
        <f t="shared" si="0"/>
        <v>0</v>
      </c>
      <c r="H8" s="4" t="str">
        <f t="shared" si="1"/>
        <v>，2759162</v>
      </c>
      <c r="I8" s="4" t="str">
        <f>VLOOKUP(A8,HOP!A:U,21,0)</f>
        <v>直连</v>
      </c>
    </row>
    <row r="9" s="4" customFormat="1" hidden="1" spans="1:9">
      <c r="A9" s="5">
        <v>999221578301321</v>
      </c>
      <c r="B9" s="6">
        <v>44859</v>
      </c>
      <c r="C9" s="6">
        <v>44860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21579076391</v>
      </c>
      <c r="B10" s="6">
        <v>44859</v>
      </c>
      <c r="C10" s="6">
        <v>44860</v>
      </c>
      <c r="D10" s="4">
        <v>121</v>
      </c>
      <c r="E10" s="4" t="str">
        <f>VLOOKUP(A10,HOP!A:L,12,0)</f>
        <v>121.00</v>
      </c>
      <c r="F10" s="4" t="str">
        <f>VLOOKUP(A10,HOP!A:C,3,0)</f>
        <v>2759353</v>
      </c>
      <c r="G10" s="4">
        <f t="shared" si="0"/>
        <v>0</v>
      </c>
      <c r="H10" s="4" t="str">
        <f t="shared" si="1"/>
        <v>，2759353</v>
      </c>
      <c r="I10" s="4" t="str">
        <f>VLOOKUP(A10,HOP!A:U,21,0)</f>
        <v>直连</v>
      </c>
    </row>
    <row r="12" spans="4:4">
      <c r="D12" s="4">
        <f>SUM(D2:D11)</f>
        <v>2553</v>
      </c>
    </row>
    <row r="13" spans="4:4">
      <c r="D13" s="4" t="s">
        <v>81</v>
      </c>
    </row>
    <row r="16" spans="1:1">
      <c r="A16" s="4" t="s">
        <v>82</v>
      </c>
    </row>
    <row r="17" spans="1:1">
      <c r="A17" s="4" t="s">
        <v>83</v>
      </c>
    </row>
  </sheetData>
  <autoFilter ref="A1:X10">
    <filterColumn colId="3">
      <filters>
        <filter val="121"/>
        <filter val="193"/>
        <filter val="194"/>
        <filter val="128"/>
        <filter val="239"/>
        <filter val="569"/>
        <filter val="1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  <c r="U1" s="2" t="s">
        <v>101</v>
      </c>
      <c r="V1" s="2" t="s">
        <v>102</v>
      </c>
    </row>
    <row r="2" s="1" customFormat="1" spans="1:22">
      <c r="A2" s="3">
        <v>21579076391</v>
      </c>
      <c r="B2" s="1" t="s">
        <v>103</v>
      </c>
      <c r="C2" s="1" t="s">
        <v>104</v>
      </c>
      <c r="D2" s="1" t="s">
        <v>105</v>
      </c>
      <c r="E2" s="1" t="s">
        <v>77</v>
      </c>
      <c r="F2" s="1" t="s">
        <v>103</v>
      </c>
      <c r="G2" s="1" t="s">
        <v>106</v>
      </c>
      <c r="H2" s="1" t="s">
        <v>107</v>
      </c>
      <c r="I2" s="1" t="s">
        <v>108</v>
      </c>
      <c r="J2" s="1" t="s">
        <v>109</v>
      </c>
      <c r="K2" s="1" t="s">
        <v>108</v>
      </c>
      <c r="L2" s="1" t="s">
        <v>108</v>
      </c>
      <c r="M2" s="1" t="s">
        <v>110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  <c r="U2" s="1" t="s">
        <v>117</v>
      </c>
      <c r="V2" s="1" t="s">
        <v>118</v>
      </c>
    </row>
    <row r="3" s="1" customFormat="1" spans="1:22">
      <c r="A3" s="3">
        <v>999221578244973</v>
      </c>
      <c r="B3" s="1" t="s">
        <v>103</v>
      </c>
      <c r="C3" s="1" t="s">
        <v>119</v>
      </c>
      <c r="D3" s="1" t="s">
        <v>120</v>
      </c>
      <c r="E3" s="1" t="s">
        <v>65</v>
      </c>
      <c r="F3" s="1" t="s">
        <v>103</v>
      </c>
      <c r="G3" s="1" t="s">
        <v>106</v>
      </c>
      <c r="H3" s="1" t="s">
        <v>107</v>
      </c>
      <c r="I3" s="1" t="s">
        <v>121</v>
      </c>
      <c r="J3" s="1" t="s">
        <v>109</v>
      </c>
      <c r="K3" s="1" t="s">
        <v>121</v>
      </c>
      <c r="L3" s="1" t="s">
        <v>121</v>
      </c>
      <c r="M3" s="1" t="s">
        <v>110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122</v>
      </c>
      <c r="S3" s="1" t="s">
        <v>115</v>
      </c>
      <c r="T3" s="1" t="s">
        <v>116</v>
      </c>
      <c r="U3" s="1" t="s">
        <v>117</v>
      </c>
      <c r="V3" s="1" t="s">
        <v>118</v>
      </c>
    </row>
    <row r="4" s="1" customFormat="1" spans="1:22">
      <c r="A4" s="3">
        <v>999221578177389</v>
      </c>
      <c r="B4" s="1" t="s">
        <v>103</v>
      </c>
      <c r="C4" s="1" t="s">
        <v>123</v>
      </c>
      <c r="D4" s="1" t="s">
        <v>124</v>
      </c>
      <c r="E4" s="1" t="s">
        <v>60</v>
      </c>
      <c r="F4" s="1" t="s">
        <v>103</v>
      </c>
      <c r="G4" s="1" t="s">
        <v>106</v>
      </c>
      <c r="H4" s="1" t="s">
        <v>107</v>
      </c>
      <c r="I4" s="1" t="s">
        <v>125</v>
      </c>
      <c r="J4" s="1" t="s">
        <v>109</v>
      </c>
      <c r="K4" s="1" t="s">
        <v>125</v>
      </c>
      <c r="L4" s="1" t="s">
        <v>125</v>
      </c>
      <c r="M4" s="1" t="s">
        <v>110</v>
      </c>
      <c r="N4" s="1" t="s">
        <v>110</v>
      </c>
      <c r="O4" s="1" t="s">
        <v>111</v>
      </c>
      <c r="P4" s="1" t="s">
        <v>112</v>
      </c>
      <c r="Q4" s="1" t="s">
        <v>113</v>
      </c>
      <c r="R4" s="1" t="s">
        <v>126</v>
      </c>
      <c r="S4" s="1" t="s">
        <v>115</v>
      </c>
      <c r="T4" s="1" t="s">
        <v>116</v>
      </c>
      <c r="U4" s="1" t="s">
        <v>117</v>
      </c>
      <c r="V4" s="1" t="s">
        <v>118</v>
      </c>
    </row>
    <row r="5" s="1" customFormat="1" spans="1:22">
      <c r="A5" s="3">
        <v>21576499003</v>
      </c>
      <c r="B5" s="1" t="s">
        <v>103</v>
      </c>
      <c r="C5" s="1" t="s">
        <v>127</v>
      </c>
      <c r="D5" s="1" t="s">
        <v>128</v>
      </c>
      <c r="E5" s="1" t="s">
        <v>129</v>
      </c>
      <c r="F5" s="1" t="s">
        <v>103</v>
      </c>
      <c r="G5" s="1" t="s">
        <v>106</v>
      </c>
      <c r="H5" s="1" t="s">
        <v>107</v>
      </c>
      <c r="I5" s="1" t="s">
        <v>130</v>
      </c>
      <c r="J5" s="1" t="s">
        <v>109</v>
      </c>
      <c r="K5" s="1" t="s">
        <v>130</v>
      </c>
      <c r="L5" s="1" t="s">
        <v>130</v>
      </c>
      <c r="M5" s="1" t="s">
        <v>110</v>
      </c>
      <c r="N5" s="1" t="s">
        <v>110</v>
      </c>
      <c r="O5" s="1" t="s">
        <v>111</v>
      </c>
      <c r="P5" s="1" t="s">
        <v>112</v>
      </c>
      <c r="Q5" s="1" t="s">
        <v>113</v>
      </c>
      <c r="R5" s="1" t="s">
        <v>131</v>
      </c>
      <c r="S5" s="1" t="s">
        <v>115</v>
      </c>
      <c r="T5" s="1" t="s">
        <v>116</v>
      </c>
      <c r="U5" s="1" t="s">
        <v>117</v>
      </c>
      <c r="V5" s="1" t="s">
        <v>118</v>
      </c>
    </row>
    <row r="6" s="1" customFormat="1" spans="1:22">
      <c r="A6" s="3">
        <v>21573693432</v>
      </c>
      <c r="B6" s="1" t="s">
        <v>103</v>
      </c>
      <c r="C6" s="1" t="s">
        <v>132</v>
      </c>
      <c r="D6" s="1" t="s">
        <v>133</v>
      </c>
      <c r="E6" s="1" t="s">
        <v>134</v>
      </c>
      <c r="F6" s="1" t="s">
        <v>103</v>
      </c>
      <c r="G6" s="1" t="s">
        <v>106</v>
      </c>
      <c r="H6" s="1" t="s">
        <v>107</v>
      </c>
      <c r="I6" s="1" t="s">
        <v>135</v>
      </c>
      <c r="J6" s="1" t="s">
        <v>109</v>
      </c>
      <c r="K6" s="1" t="s">
        <v>135</v>
      </c>
      <c r="L6" s="1" t="s">
        <v>135</v>
      </c>
      <c r="M6" s="1" t="s">
        <v>110</v>
      </c>
      <c r="N6" s="1" t="s">
        <v>110</v>
      </c>
      <c r="O6" s="1" t="s">
        <v>111</v>
      </c>
      <c r="P6" s="1" t="s">
        <v>112</v>
      </c>
      <c r="Q6" s="1" t="s">
        <v>113</v>
      </c>
      <c r="R6" s="1" t="s">
        <v>136</v>
      </c>
      <c r="S6" s="1" t="s">
        <v>115</v>
      </c>
      <c r="T6" s="1" t="s">
        <v>116</v>
      </c>
      <c r="U6" s="1" t="s">
        <v>117</v>
      </c>
      <c r="V6" s="1" t="s">
        <v>118</v>
      </c>
    </row>
    <row r="7" s="1" customFormat="1" spans="1:22">
      <c r="A7" s="3">
        <v>999221572970255</v>
      </c>
      <c r="B7" s="1" t="s">
        <v>103</v>
      </c>
      <c r="C7" s="1" t="s">
        <v>137</v>
      </c>
      <c r="D7" s="1" t="s">
        <v>138</v>
      </c>
      <c r="E7" s="1" t="s">
        <v>45</v>
      </c>
      <c r="F7" s="1" t="s">
        <v>103</v>
      </c>
      <c r="G7" s="1" t="s">
        <v>106</v>
      </c>
      <c r="H7" s="1" t="s">
        <v>107</v>
      </c>
      <c r="I7" s="1" t="s">
        <v>139</v>
      </c>
      <c r="J7" s="1" t="s">
        <v>109</v>
      </c>
      <c r="K7" s="1" t="s">
        <v>139</v>
      </c>
      <c r="L7" s="1" t="s">
        <v>139</v>
      </c>
      <c r="M7" s="1" t="s">
        <v>110</v>
      </c>
      <c r="N7" s="1" t="s">
        <v>110</v>
      </c>
      <c r="O7" s="1" t="s">
        <v>111</v>
      </c>
      <c r="P7" s="1" t="s">
        <v>112</v>
      </c>
      <c r="Q7" s="1" t="s">
        <v>113</v>
      </c>
      <c r="R7" s="1" t="s">
        <v>140</v>
      </c>
      <c r="S7" s="1" t="s">
        <v>115</v>
      </c>
      <c r="T7" s="1" t="s">
        <v>116</v>
      </c>
      <c r="U7" s="1" t="s">
        <v>117</v>
      </c>
      <c r="V7" s="1" t="s">
        <v>118</v>
      </c>
    </row>
    <row r="8" s="1" customFormat="1" spans="1:22">
      <c r="A8" s="3">
        <v>21570696852</v>
      </c>
      <c r="B8" s="1" t="s">
        <v>103</v>
      </c>
      <c r="C8" s="1" t="s">
        <v>141</v>
      </c>
      <c r="D8" s="1" t="s">
        <v>142</v>
      </c>
      <c r="E8" s="1" t="s">
        <v>143</v>
      </c>
      <c r="F8" s="1" t="s">
        <v>103</v>
      </c>
      <c r="G8" s="1" t="s">
        <v>106</v>
      </c>
      <c r="H8" s="1" t="s">
        <v>107</v>
      </c>
      <c r="I8" s="1" t="s">
        <v>144</v>
      </c>
      <c r="J8" s="1" t="s">
        <v>109</v>
      </c>
      <c r="K8" s="1" t="s">
        <v>144</v>
      </c>
      <c r="L8" s="1" t="s">
        <v>144</v>
      </c>
      <c r="M8" s="1" t="s">
        <v>110</v>
      </c>
      <c r="N8" s="1" t="s">
        <v>110</v>
      </c>
      <c r="O8" s="1" t="s">
        <v>111</v>
      </c>
      <c r="P8" s="1" t="s">
        <v>112</v>
      </c>
      <c r="Q8" s="1" t="s">
        <v>113</v>
      </c>
      <c r="R8" s="1" t="s">
        <v>145</v>
      </c>
      <c r="S8" s="1" t="s">
        <v>115</v>
      </c>
      <c r="T8" s="1" t="s">
        <v>116</v>
      </c>
      <c r="U8" s="1" t="s">
        <v>117</v>
      </c>
      <c r="V8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2022-11-10T01:18:54Z</dcterms:created>
  <dcterms:modified xsi:type="dcterms:W3CDTF">2022-11-10T01:37:38Z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FC8929708FD94353AC746BD51DF45E6E</vt:lpwstr>
  </property>
  <property fmtid="{D5CDD505-2E9C-101B-9397-08002B2CF9AE}" pid="3" name="KSOProductBuildVer">
    <vt:lpwstr>2052-11.1.0.12763</vt:lpwstr>
  </property>
</Properties>
</file>