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<sst xmlns="http://schemas.openxmlformats.org/spreadsheetml/2006/main" count="346" uniqueCount="153">
  <si>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</si>
  <si>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</si>
  <si>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</si>
  <si>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</si>
  <si>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</si>
  <si>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</si>
  <si>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</si>
  <si>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</si>
  <si>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</si>
  <si>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</si>
  <si>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</si>
  <si>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</si>
  <si>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</si>
  <si>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</si>
  <si>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</si>
  <si>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</si>
  <si>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</si>
  <si>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</si>
  <si>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</si>
  <si>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</si>
  <si>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</si>
  <si>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</si>
  <si>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</si>
  <si>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</si>
  <si>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</si>
  <si>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21413234513	</t>
  </si>
  <si>
    <t>Ctrip</t>
  </si>
  <si>
    <t>正常</t>
  </si>
  <si>
    <t>[嘉义市]嘉义HOTEL HI新民店(Hotel Hi – Xinmin)(80942313)</t>
  </si>
  <si>
    <t>商务房&lt;至多8间&gt;&lt;2人入住&gt;</t>
  </si>
  <si>
    <t>CNY</t>
  </si>
  <si>
    <t>Tu/Kuei Ying,Tu/Kuei Ying</t>
  </si>
  <si>
    <t>CA13744221111CNY</t>
  </si>
  <si>
    <t>未提现</t>
  </si>
  <si>
    <t>携程开票</t>
  </si>
  <si>
    <t xml:space="preserve">	</t>
  </si>
  <si>
    <t>取消</t>
  </si>
  <si>
    <t xml:space="preserve">21499863927	</t>
  </si>
  <si>
    <t>商务房&lt;至多8间&gt;&lt;2人入住&gt;&lt;早餐&gt;</t>
  </si>
  <si>
    <t>DUN/LING TAI</t>
  </si>
  <si>
    <t xml:space="preserve">2750779	</t>
  </si>
  <si>
    <t xml:space="preserve">21562958738	</t>
  </si>
  <si>
    <t>[新北]新北新店仲信商务会馆(The Koos Hotel)(81210473)</t>
  </si>
  <si>
    <t>经典双床房&lt;至多8间&gt;&lt;2人入住&gt;</t>
  </si>
  <si>
    <t>CHEN/SHENG-HUNG</t>
  </si>
  <si>
    <t xml:space="preserve">2756646	</t>
  </si>
  <si>
    <t xml:space="preserve">21579660037	</t>
  </si>
  <si>
    <t>[嘉义市]仲青行旅(嘉义馆)(Light Hostel Chiayi)(80941710)</t>
  </si>
  <si>
    <t>大床房&lt;至多8间&gt;&lt;2人入住&gt;</t>
  </si>
  <si>
    <t>CHIANG/KAICHUN</t>
  </si>
  <si>
    <t xml:space="preserve">2759503	</t>
  </si>
  <si>
    <t xml:space="preserve">21580386809	</t>
  </si>
  <si>
    <t>[都江堰]汉庭酒店(都江堰店)(93871071)</t>
  </si>
  <si>
    <t>豪华大床房&lt;至多8间&gt;&lt;2人入住&gt;</t>
  </si>
  <si>
    <t>唐先宇</t>
  </si>
  <si>
    <t xml:space="preserve">2759745	</t>
  </si>
  <si>
    <t xml:space="preserve">R6118302099450282001	</t>
  </si>
  <si>
    <t xml:space="preserve">999221586275576	</t>
  </si>
  <si>
    <t>[无锡]无锡新湖铂尔曼大酒店(81210095)</t>
  </si>
  <si>
    <t>高级大床房&lt;至多8间&gt;&lt;2人入住&gt;</t>
  </si>
  <si>
    <t>蒋俊良</t>
  </si>
  <si>
    <t xml:space="preserve">2760574	</t>
  </si>
  <si>
    <t xml:space="preserve">999221587064514	</t>
  </si>
  <si>
    <t>[咸宁]麗枫酒店(咸宁同惠广场店)(94918765)</t>
  </si>
  <si>
    <t>景观大床房&lt;至多8间&gt;&lt;90天内可预订&gt;&lt;2人入住&gt;&lt;早餐&gt;</t>
  </si>
  <si>
    <t>李光</t>
  </si>
  <si>
    <t xml:space="preserve">2760674	</t>
  </si>
  <si>
    <t xml:space="preserve">104821687320	</t>
  </si>
  <si>
    <t xml:space="preserve">999221587848990	</t>
  </si>
  <si>
    <t>[枣庄]尚客优连锁酒店(枣庄华山银座商城店)(92481937)</t>
  </si>
  <si>
    <t>特价房&lt;至多8间&gt;&lt;2人入住&gt;</t>
  </si>
  <si>
    <t>四方</t>
  </si>
  <si>
    <t xml:space="preserve">2760841	</t>
  </si>
  <si>
    <t xml:space="preserve">(THK)YD03499221026195121699;	</t>
  </si>
  <si>
    <t xml:space="preserve">999221589046329	</t>
  </si>
  <si>
    <t>[深圳]深圳温德姆至尊酒店(83901057)</t>
  </si>
  <si>
    <t>张玉晶</t>
  </si>
  <si>
    <t xml:space="preserve">2761115	</t>
  </si>
  <si>
    <t xml:space="preserve">999218907181601	</t>
  </si>
  <si>
    <t>调整</t>
  </si>
  <si>
    <t>[南昌]IU酒店(南昌西站地铁站店)(80249822)</t>
  </si>
  <si>
    <t>小U·舒适大床房&lt;至多8间&gt;&lt;2人入住&gt;</t>
  </si>
  <si>
    <t>杨健宁</t>
  </si>
  <si>
    <t xml:space="preserve">104707486214	</t>
  </si>
  <si>
    <t>，</t>
  </si>
  <si>
    <t>2435 CNY</t>
  </si>
  <si>
    <t>A221111094121481</t>
  </si>
  <si>
    <t>总计：2435元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</si>
  <si>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</si>
  <si>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</si>
  <si>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</si>
  <si>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</si>
  <si>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</si>
  <si>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</si>
  <si>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</si>
  <si>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</si>
  <si>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</si>
  <si>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</si>
  <si>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</si>
  <si>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</si>
  <si>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</si>
  <si>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</si>
  <si>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</si>
  <si>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</si>
  <si>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</si>
  <si>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</si>
  <si>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</si>
  <si>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2022-10-26</t>
  </si>
  <si>
    <t>2761115</t>
  </si>
  <si>
    <t>深圳温德姆至尊酒店</t>
  </si>
  <si>
    <t>2022-10-27</t>
  </si>
  <si>
    <t>退房日月结</t>
  </si>
  <si>
    <t>712.00</t>
  </si>
  <si>
    <t>RMB</t>
  </si>
  <si>
    <t>0</t>
  </si>
  <si>
    <t>0.00</t>
  </si>
  <si>
    <t>携程汇登国内直连</t>
  </si>
  <si>
    <t>01.011264</t>
  </si>
  <si>
    <t>2022-10-26 22:22:04</t>
  </si>
  <si>
    <t>否</t>
  </si>
  <si>
    <t>广州汇登信息科技有限公司</t>
  </si>
  <si>
    <t>直连</t>
  </si>
  <si>
    <t>中国</t>
  </si>
  <si>
    <t>2760841</t>
  </si>
  <si>
    <t>尚客优连锁酒店(枣庄华山银座商城店)</t>
  </si>
  <si>
    <t>88.00</t>
  </si>
  <si>
    <t>2022-10-26 19:51:23</t>
  </si>
  <si>
    <t>2760674</t>
  </si>
  <si>
    <t>麗枫酒店(咸宁同惠广场店)</t>
  </si>
  <si>
    <t>286.00</t>
  </si>
  <si>
    <t>2022-10-26 18:02:50</t>
  </si>
  <si>
    <t>2759745</t>
  </si>
  <si>
    <t>汉庭酒店(都江堰店)</t>
  </si>
  <si>
    <t>187.00</t>
  </si>
  <si>
    <t>2022-10-26 01:04:46</t>
  </si>
  <si>
    <t>2022-10-25</t>
  </si>
  <si>
    <t>2759503</t>
  </si>
  <si>
    <t>仲青行旅(嘉义馆)</t>
  </si>
  <si>
    <t>CHIANG KAICHUN</t>
  </si>
  <si>
    <t>222.00</t>
  </si>
  <si>
    <t>2022-10-25 22:02:37</t>
  </si>
  <si>
    <t>2022-10-24</t>
  </si>
  <si>
    <t>2756646</t>
  </si>
  <si>
    <t>新北新店仲信商务会馆</t>
  </si>
  <si>
    <t>CHEN SHENG-HUNG</t>
  </si>
  <si>
    <t>412.00</t>
  </si>
  <si>
    <t>2022-10-24 09:19:36</t>
  </si>
  <si>
    <t>2022-10-20</t>
  </si>
  <si>
    <t>2750779</t>
  </si>
  <si>
    <t>嘉义HOTEL HI新民店</t>
  </si>
  <si>
    <t>DUN LING TAI</t>
  </si>
  <si>
    <t>361.00</t>
  </si>
  <si>
    <t>2022-10-20 20:41:18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</si>
</sst>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44860</v>
      </c>
      <c r="G2" s="6">
        <v>44861</v>
      </c>
      <c r="H2" s="4">
        <v>1</v>
      </c>
      <c r="I2" s="4">
        <v>1</v>
      </c>
      <c r="J2" s="4">
        <v>1</v>
      </c>
      <c r="K2" s="4" t="s">
        <v>30</v>
      </c>
      <c r="L2" s="4">
        <v>374</v>
      </c>
      <c r="M2" s="4">
        <v>374</v>
      </c>
      <c r="N2" s="4" t="s">
        <v>31</v>
      </c>
      <c r="O2" s="4" t="s">
        <v>32</v>
      </c>
      <c r="P2" s="4" t="s">
        <v>33</v>
      </c>
      <c r="Q2" s="4">
        <v>0</v>
      </c>
      <c r="R2" s="7">
        <v>44845</v>
      </c>
      <c r="S2" s="6">
        <v>44876</v>
      </c>
      <c r="T2" s="4" t="s">
        <v>34</v>
      </c>
      <c r="U2" s="4">
        <v>374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44860</v>
      </c>
      <c r="G3" s="6">
        <v>44861</v>
      </c>
      <c r="H3" s="4">
        <v>1</v>
      </c>
      <c r="I3" s="4">
        <v>1</v>
      </c>
      <c r="J3" s="4">
        <v>1</v>
      </c>
      <c r="K3" s="4" t="s">
        <v>30</v>
      </c>
      <c r="L3" s="4">
        <v>-374</v>
      </c>
      <c r="M3" s="4">
        <v>-374</v>
      </c>
      <c r="N3" s="4" t="s">
        <v>31</v>
      </c>
      <c r="O3" s="4" t="s">
        <v>32</v>
      </c>
      <c r="P3" s="4" t="s">
        <v>33</v>
      </c>
      <c r="Q3" s="4">
        <v>0</v>
      </c>
      <c r="R3" s="7">
        <v>44845</v>
      </c>
      <c r="S3" s="6">
        <v>44876</v>
      </c>
      <c r="T3" s="4" t="s">
        <v>34</v>
      </c>
      <c r="U3" s="4">
        <v>-374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44860</v>
      </c>
      <c r="G4" s="6">
        <v>44861</v>
      </c>
      <c r="H4" s="4">
        <v>1</v>
      </c>
      <c r="I4" s="4">
        <v>1</v>
      </c>
      <c r="J4" s="4">
        <v>1</v>
      </c>
      <c r="K4" s="4" t="s">
        <v>30</v>
      </c>
      <c r="L4" s="4">
        <v>361</v>
      </c>
      <c r="M4" s="4">
        <v>361</v>
      </c>
      <c r="N4" s="4" t="s">
        <v>39</v>
      </c>
      <c r="O4" s="4" t="s">
        <v>32</v>
      </c>
      <c r="P4" s="4" t="s">
        <v>33</v>
      </c>
      <c r="Q4" s="4">
        <v>0</v>
      </c>
      <c r="R4" s="7">
        <v>44854</v>
      </c>
      <c r="S4" s="6">
        <v>44876</v>
      </c>
      <c r="T4" s="4" t="s">
        <v>34</v>
      </c>
      <c r="U4" s="4">
        <v>361</v>
      </c>
      <c r="V4" s="4">
        <v>0</v>
      </c>
      <c r="W4" s="4">
        <v>0</v>
      </c>
      <c r="X4" s="4" t="s">
        <v>40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44860</v>
      </c>
      <c r="G5" s="6">
        <v>44861</v>
      </c>
      <c r="H5" s="4">
        <v>1</v>
      </c>
      <c r="I5" s="4">
        <v>1</v>
      </c>
      <c r="J5" s="4">
        <v>1</v>
      </c>
      <c r="K5" s="4" t="s">
        <v>30</v>
      </c>
      <c r="L5" s="4">
        <v>412</v>
      </c>
      <c r="M5" s="4">
        <v>412</v>
      </c>
      <c r="N5" s="4" t="s">
        <v>44</v>
      </c>
      <c r="O5" s="4" t="s">
        <v>32</v>
      </c>
      <c r="P5" s="4" t="s">
        <v>33</v>
      </c>
      <c r="Q5" s="4">
        <v>0</v>
      </c>
      <c r="R5" s="7">
        <v>44858</v>
      </c>
      <c r="S5" s="6">
        <v>44876</v>
      </c>
      <c r="T5" s="4" t="s">
        <v>34</v>
      </c>
      <c r="U5" s="4">
        <v>412</v>
      </c>
      <c r="V5" s="4">
        <v>0</v>
      </c>
      <c r="W5" s="4">
        <v>0</v>
      </c>
      <c r="X5" s="4" t="s">
        <v>45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44860</v>
      </c>
      <c r="G6" s="6">
        <v>44861</v>
      </c>
      <c r="H6" s="4">
        <v>1</v>
      </c>
      <c r="I6" s="4">
        <v>1</v>
      </c>
      <c r="J6" s="4">
        <v>1</v>
      </c>
      <c r="K6" s="4" t="s">
        <v>30</v>
      </c>
      <c r="L6" s="4">
        <v>222</v>
      </c>
      <c r="M6" s="4">
        <v>222</v>
      </c>
      <c r="N6" s="4" t="s">
        <v>49</v>
      </c>
      <c r="O6" s="4" t="s">
        <v>32</v>
      </c>
      <c r="P6" s="4" t="s">
        <v>33</v>
      </c>
      <c r="Q6" s="4">
        <v>0</v>
      </c>
      <c r="R6" s="7">
        <v>44859</v>
      </c>
      <c r="S6" s="6">
        <v>44876</v>
      </c>
      <c r="T6" s="4" t="s">
        <v>34</v>
      </c>
      <c r="U6" s="4">
        <v>222</v>
      </c>
      <c r="V6" s="4">
        <v>0</v>
      </c>
      <c r="W6" s="4">
        <v>0</v>
      </c>
      <c r="X6" s="4" t="s">
        <v>50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44860</v>
      </c>
      <c r="G7" s="6">
        <v>44861</v>
      </c>
      <c r="H7" s="4">
        <v>1</v>
      </c>
      <c r="I7" s="4">
        <v>1</v>
      </c>
      <c r="J7" s="4">
        <v>1</v>
      </c>
      <c r="K7" s="4" t="s">
        <v>30</v>
      </c>
      <c r="L7" s="4">
        <v>187</v>
      </c>
      <c r="M7" s="4">
        <v>187</v>
      </c>
      <c r="N7" s="4" t="s">
        <v>54</v>
      </c>
      <c r="O7" s="4" t="s">
        <v>32</v>
      </c>
      <c r="P7" s="4" t="s">
        <v>33</v>
      </c>
      <c r="Q7" s="4">
        <v>0</v>
      </c>
      <c r="R7" s="7">
        <v>44860</v>
      </c>
      <c r="S7" s="6">
        <v>44876</v>
      </c>
      <c r="T7" s="4" t="s">
        <v>34</v>
      </c>
      <c r="U7" s="4">
        <v>187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44860</v>
      </c>
      <c r="G8" s="6">
        <v>44861</v>
      </c>
      <c r="H8" s="4">
        <v>1</v>
      </c>
      <c r="I8" s="4">
        <v>1</v>
      </c>
      <c r="J8" s="4">
        <v>1</v>
      </c>
      <c r="K8" s="4" t="s">
        <v>30</v>
      </c>
      <c r="L8" s="4">
        <v>566</v>
      </c>
      <c r="M8" s="4">
        <v>566</v>
      </c>
      <c r="N8" s="4" t="s">
        <v>60</v>
      </c>
      <c r="O8" s="4" t="s">
        <v>32</v>
      </c>
      <c r="P8" s="4" t="s">
        <v>33</v>
      </c>
      <c r="Q8" s="4">
        <v>0</v>
      </c>
      <c r="R8" s="7">
        <v>44860</v>
      </c>
      <c r="S8" s="6">
        <v>44876</v>
      </c>
      <c r="T8" s="4" t="s">
        <v>34</v>
      </c>
      <c r="U8" s="4">
        <v>566</v>
      </c>
      <c r="V8" s="4">
        <v>0</v>
      </c>
      <c r="W8" s="4">
        <v>0</v>
      </c>
      <c r="X8" s="4" t="s">
        <v>61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36</v>
      </c>
      <c r="D9" s="4" t="s">
        <v>58</v>
      </c>
      <c r="E9" s="4" t="s">
        <v>59</v>
      </c>
      <c r="F9" s="6">
        <v>44860</v>
      </c>
      <c r="G9" s="6">
        <v>44861</v>
      </c>
      <c r="H9" s="4">
        <v>1</v>
      </c>
      <c r="I9" s="4">
        <v>1</v>
      </c>
      <c r="J9" s="4">
        <v>1</v>
      </c>
      <c r="K9" s="4" t="s">
        <v>30</v>
      </c>
      <c r="L9" s="4">
        <v>-566</v>
      </c>
      <c r="M9" s="4">
        <v>-566</v>
      </c>
      <c r="N9" s="4" t="s">
        <v>60</v>
      </c>
      <c r="O9" s="4" t="s">
        <v>32</v>
      </c>
      <c r="P9" s="4" t="s">
        <v>33</v>
      </c>
      <c r="Q9" s="4">
        <v>0</v>
      </c>
      <c r="R9" s="7">
        <v>44860</v>
      </c>
      <c r="S9" s="6">
        <v>44876</v>
      </c>
      <c r="T9" s="4" t="s">
        <v>34</v>
      </c>
      <c r="U9" s="4">
        <v>-566</v>
      </c>
      <c r="V9" s="4">
        <v>0</v>
      </c>
      <c r="W9" s="4">
        <v>0</v>
      </c>
      <c r="X9" s="4" t="s">
        <v>61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44860</v>
      </c>
      <c r="G10" s="6">
        <v>44861</v>
      </c>
      <c r="H10" s="4">
        <v>1</v>
      </c>
      <c r="I10" s="4">
        <v>1</v>
      </c>
      <c r="J10" s="4">
        <v>1</v>
      </c>
      <c r="K10" s="4" t="s">
        <v>30</v>
      </c>
      <c r="L10" s="4">
        <v>286</v>
      </c>
      <c r="M10" s="4">
        <v>286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44860</v>
      </c>
      <c r="S10" s="6">
        <v>44876</v>
      </c>
      <c r="T10" s="4" t="s">
        <v>34</v>
      </c>
      <c r="U10" s="4">
        <v>286</v>
      </c>
      <c r="V10" s="4">
        <v>0</v>
      </c>
      <c r="W10" s="4">
        <v>0</v>
      </c>
      <c r="X10" s="4" t="s">
        <v>66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44860</v>
      </c>
      <c r="G11" s="6">
        <v>44861</v>
      </c>
      <c r="H11" s="4">
        <v>1</v>
      </c>
      <c r="I11" s="4">
        <v>1</v>
      </c>
      <c r="J11" s="4">
        <v>1</v>
      </c>
      <c r="K11" s="4" t="s">
        <v>30</v>
      </c>
      <c r="L11" s="4">
        <v>88</v>
      </c>
      <c r="M11" s="4">
        <v>88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44860</v>
      </c>
      <c r="S11" s="6">
        <v>44876</v>
      </c>
      <c r="T11" s="4" t="s">
        <v>34</v>
      </c>
      <c r="U11" s="4">
        <v>88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59</v>
      </c>
      <c r="F12" s="6">
        <v>44860</v>
      </c>
      <c r="G12" s="6">
        <v>44861</v>
      </c>
      <c r="H12" s="4">
        <v>1</v>
      </c>
      <c r="I12" s="4">
        <v>1</v>
      </c>
      <c r="J12" s="4">
        <v>1</v>
      </c>
      <c r="K12" s="4" t="s">
        <v>30</v>
      </c>
      <c r="L12" s="4">
        <v>712</v>
      </c>
      <c r="M12" s="4">
        <v>712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44860</v>
      </c>
      <c r="S12" s="6">
        <v>44876</v>
      </c>
      <c r="T12" s="4" t="s">
        <v>34</v>
      </c>
      <c r="U12" s="4">
        <v>712</v>
      </c>
      <c r="V12" s="4">
        <v>0</v>
      </c>
      <c r="W12" s="4">
        <v>0</v>
      </c>
      <c r="X12" s="4" t="s">
        <v>77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79</v>
      </c>
      <c r="D13" s="4" t="s">
        <v>80</v>
      </c>
      <c r="E13" s="4" t="s">
        <v>81</v>
      </c>
      <c r="F13" s="6">
        <v>44802</v>
      </c>
      <c r="G13" s="6">
        <v>44803</v>
      </c>
      <c r="H13" s="4">
        <v>1</v>
      </c>
      <c r="I13" s="4">
        <v>1</v>
      </c>
      <c r="J13" s="4">
        <v>1</v>
      </c>
      <c r="K13" s="4" t="s">
        <v>30</v>
      </c>
      <c r="L13" s="4">
        <v>167</v>
      </c>
      <c r="M13" s="4">
        <v>167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44802.9529398148</v>
      </c>
      <c r="S13" s="6">
        <v>44876</v>
      </c>
      <c r="T13" s="4" t="s">
        <v>34</v>
      </c>
      <c r="U13" s="4">
        <v>167</v>
      </c>
      <c r="V13" s="4">
        <v>0</v>
      </c>
      <c r="W13" s="4">
        <v>0</v>
      </c>
      <c r="X13" s="4" t="s">
        <v>35</v>
      </c>
      <c r="Y13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2.625" style="4"/>
    <col min="2" max="3" width="11.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hidden="1" spans="1:9">
      <c r="A2" s="5">
        <v>21413234513</v>
      </c>
      <c r="B2" s="6">
        <v>44860</v>
      </c>
      <c r="C2" s="6">
        <v>44861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21499863927</v>
      </c>
      <c r="B3" s="6">
        <v>44860</v>
      </c>
      <c r="C3" s="6">
        <v>44861</v>
      </c>
      <c r="D3" s="4">
        <v>361</v>
      </c>
      <c r="E3" s="4" t="str">
        <f>VLOOKUP(A3,HOP!A:L,12,0)</f>
        <v>361.00</v>
      </c>
      <c r="F3" s="4" t="str">
        <f>VLOOKUP(A3,HOP!A:C,3,0)</f>
        <v>2750779</v>
      </c>
      <c r="G3" s="4">
        <f t="shared" ref="G3:G11" si="0">D3-E3</f>
        <v>0</v>
      </c>
      <c r="H3" s="4" t="str">
        <f t="shared" ref="H3:H11" si="1">$H$1&amp;F3</f>
        <v>，2750779</v>
      </c>
      <c r="I3" s="4" t="str">
        <f>VLOOKUP(A3,HOP!A:U,21,0)</f>
        <v>直连</v>
      </c>
    </row>
    <row r="4" s="4" customFormat="1" spans="1:9">
      <c r="A4" s="5">
        <v>21562958738</v>
      </c>
      <c r="B4" s="6">
        <v>44860</v>
      </c>
      <c r="C4" s="6">
        <v>44861</v>
      </c>
      <c r="D4" s="4">
        <v>412</v>
      </c>
      <c r="E4" s="4" t="str">
        <f>VLOOKUP(A4,HOP!A:L,12,0)</f>
        <v>412.00</v>
      </c>
      <c r="F4" s="4" t="str">
        <f>VLOOKUP(A4,HOP!A:C,3,0)</f>
        <v>2756646</v>
      </c>
      <c r="G4" s="4">
        <f t="shared" si="0"/>
        <v>0</v>
      </c>
      <c r="H4" s="4" t="str">
        <f t="shared" si="1"/>
        <v>，2756646</v>
      </c>
      <c r="I4" s="4" t="str">
        <f>VLOOKUP(A4,HOP!A:U,21,0)</f>
        <v>直连</v>
      </c>
    </row>
    <row r="5" s="4" customFormat="1" spans="1:9">
      <c r="A5" s="5">
        <v>21579660037</v>
      </c>
      <c r="B5" s="6">
        <v>44860</v>
      </c>
      <c r="C5" s="6">
        <v>44861</v>
      </c>
      <c r="D5" s="4">
        <v>222</v>
      </c>
      <c r="E5" s="4" t="str">
        <f>VLOOKUP(A5,HOP!A:L,12,0)</f>
        <v>222.00</v>
      </c>
      <c r="F5" s="4" t="str">
        <f>VLOOKUP(A5,HOP!A:C,3,0)</f>
        <v>2759503</v>
      </c>
      <c r="G5" s="4">
        <f t="shared" si="0"/>
        <v>0</v>
      </c>
      <c r="H5" s="4" t="str">
        <f t="shared" si="1"/>
        <v>，2759503</v>
      </c>
      <c r="I5" s="4" t="str">
        <f>VLOOKUP(A5,HOP!A:U,21,0)</f>
        <v>直连</v>
      </c>
    </row>
    <row r="6" s="4" customFormat="1" spans="1:9">
      <c r="A6" s="5">
        <v>21580386809</v>
      </c>
      <c r="B6" s="6">
        <v>44860</v>
      </c>
      <c r="C6" s="6">
        <v>44861</v>
      </c>
      <c r="D6" s="4">
        <v>187</v>
      </c>
      <c r="E6" s="4" t="str">
        <f>VLOOKUP(A6,HOP!A:L,12,0)</f>
        <v>187.00</v>
      </c>
      <c r="F6" s="4" t="str">
        <f>VLOOKUP(A6,HOP!A:C,3,0)</f>
        <v>2759745</v>
      </c>
      <c r="G6" s="4">
        <f t="shared" si="0"/>
        <v>0</v>
      </c>
      <c r="H6" s="4" t="str">
        <f t="shared" si="1"/>
        <v>，2759745</v>
      </c>
      <c r="I6" s="4" t="str">
        <f>VLOOKUP(A6,HOP!A:U,21,0)</f>
        <v>直连</v>
      </c>
    </row>
    <row r="7" s="4" customFormat="1" hidden="1" spans="1:9">
      <c r="A7" s="5">
        <v>999221586275576</v>
      </c>
      <c r="B7" s="6">
        <v>44860</v>
      </c>
      <c r="C7" s="6">
        <v>44861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999221587064514</v>
      </c>
      <c r="B8" s="6">
        <v>44860</v>
      </c>
      <c r="C8" s="6">
        <v>44861</v>
      </c>
      <c r="D8" s="4">
        <v>286</v>
      </c>
      <c r="E8" s="4" t="str">
        <f>VLOOKUP(A8,HOP!A:L,12,0)</f>
        <v>286.00</v>
      </c>
      <c r="F8" s="4" t="str">
        <f>VLOOKUP(A8,HOP!A:C,3,0)</f>
        <v>2760674</v>
      </c>
      <c r="G8" s="4">
        <f t="shared" si="0"/>
        <v>0</v>
      </c>
      <c r="H8" s="4" t="str">
        <f t="shared" si="1"/>
        <v>，2760674</v>
      </c>
      <c r="I8" s="4" t="str">
        <f>VLOOKUP(A8,HOP!A:U,21,0)</f>
        <v>直连</v>
      </c>
    </row>
    <row r="9" s="4" customFormat="1" spans="1:9">
      <c r="A9" s="5">
        <v>999221587848990</v>
      </c>
      <c r="B9" s="6">
        <v>44860</v>
      </c>
      <c r="C9" s="6">
        <v>44861</v>
      </c>
      <c r="D9" s="4">
        <v>88</v>
      </c>
      <c r="E9" s="4" t="str">
        <f>VLOOKUP(A9,HOP!A:L,12,0)</f>
        <v>88.00</v>
      </c>
      <c r="F9" s="4" t="str">
        <f>VLOOKUP(A9,HOP!A:C,3,0)</f>
        <v>2760841</v>
      </c>
      <c r="G9" s="4">
        <f t="shared" si="0"/>
        <v>0</v>
      </c>
      <c r="H9" s="4" t="str">
        <f t="shared" si="1"/>
        <v>，2760841</v>
      </c>
      <c r="I9" s="4" t="str">
        <f>VLOOKUP(A9,HOP!A:U,21,0)</f>
        <v>直连</v>
      </c>
    </row>
    <row r="10" s="4" customFormat="1" spans="1:9">
      <c r="A10" s="5">
        <v>999221589046329</v>
      </c>
      <c r="B10" s="6">
        <v>44860</v>
      </c>
      <c r="C10" s="6">
        <v>44861</v>
      </c>
      <c r="D10" s="4">
        <v>712</v>
      </c>
      <c r="E10" s="4" t="str">
        <f>VLOOKUP(A10,HOP!A:L,12,0)</f>
        <v>712.00</v>
      </c>
      <c r="F10" s="4" t="str">
        <f>VLOOKUP(A10,HOP!A:C,3,0)</f>
        <v>2761115</v>
      </c>
      <c r="G10" s="4">
        <f t="shared" si="0"/>
        <v>0</v>
      </c>
      <c r="H10" s="4" t="str">
        <f t="shared" si="1"/>
        <v>，2761115</v>
      </c>
      <c r="I10" s="4" t="str">
        <f>VLOOKUP(A10,HOP!A:U,21,0)</f>
        <v>直连</v>
      </c>
    </row>
    <row r="11" s="4" customFormat="1" spans="1:9">
      <c r="A11" s="5">
        <v>999218907181601</v>
      </c>
      <c r="B11" s="6">
        <v>44802</v>
      </c>
      <c r="C11" s="6">
        <v>44803</v>
      </c>
      <c r="D11" s="4">
        <v>167</v>
      </c>
      <c r="E11" s="4">
        <v>167</v>
      </c>
      <c r="F11" s="4">
        <v>2672412</v>
      </c>
      <c r="G11" s="4">
        <f t="shared" si="0"/>
        <v>0</v>
      </c>
      <c r="H11" s="4" t="str">
        <f t="shared" si="1"/>
        <v>，2672412</v>
      </c>
      <c r="I11" s="4" t="e">
        <f>VLOOKUP(A11,HOP!A:U,21,0)</f>
        <v>#N/A</v>
      </c>
    </row>
    <row r="13" spans="4:4">
      <c r="D13" s="4">
        <f>SUM(D2:D12)</f>
        <v>2435</v>
      </c>
    </row>
    <row r="14" spans="4:4">
      <c r="D14" s="4" t="s">
        <v>85</v>
      </c>
    </row>
    <row r="17" spans="1:1">
      <c r="A17" s="4" t="s">
        <v>86</v>
      </c>
    </row>
    <row r="18" spans="1:1">
      <c r="A18" s="4" t="s">
        <v>87</v>
      </c>
    </row>
  </sheetData>
  <autoFilter ref="A1:X11">
    <filterColumn colId="3">
      <filters>
        <filter val="361"/>
        <filter val="222"/>
        <filter val="412"/>
        <filter val="712"/>
        <filter val="286"/>
        <filter val="167"/>
        <filter val="187"/>
        <filter val="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2" width="8" style="1"/>
    <col min="3" max="3" width="8.125" style="1" customWidth="1"/>
    <col min="4" max="16383" width="8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999221589046329</v>
      </c>
      <c r="B2" s="1" t="s">
        <v>107</v>
      </c>
      <c r="C2" s="1" t="s">
        <v>108</v>
      </c>
      <c r="D2" s="1" t="s">
        <v>109</v>
      </c>
      <c r="E2" s="1" t="s">
        <v>76</v>
      </c>
      <c r="F2" s="1" t="s">
        <v>107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999221587848990</v>
      </c>
      <c r="B3" s="1" t="s">
        <v>107</v>
      </c>
      <c r="C3" s="1" t="s">
        <v>123</v>
      </c>
      <c r="D3" s="1" t="s">
        <v>124</v>
      </c>
      <c r="E3" s="1" t="s">
        <v>71</v>
      </c>
      <c r="F3" s="1" t="s">
        <v>107</v>
      </c>
      <c r="G3" s="1" t="s">
        <v>110</v>
      </c>
      <c r="H3" s="1" t="s">
        <v>111</v>
      </c>
      <c r="I3" s="1" t="s">
        <v>125</v>
      </c>
      <c r="J3" s="1" t="s">
        <v>113</v>
      </c>
      <c r="K3" s="1" t="s">
        <v>125</v>
      </c>
      <c r="L3" s="1" t="s">
        <v>125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126</v>
      </c>
      <c r="S3" s="1" t="s">
        <v>119</v>
      </c>
      <c r="T3" s="1" t="s">
        <v>120</v>
      </c>
      <c r="U3" s="1" t="s">
        <v>121</v>
      </c>
      <c r="V3" s="1" t="s">
        <v>122</v>
      </c>
    </row>
    <row r="4" s="1" customFormat="1" spans="1:22">
      <c r="A4" s="3">
        <v>999221587064514</v>
      </c>
      <c r="B4" s="1" t="s">
        <v>107</v>
      </c>
      <c r="C4" s="1" t="s">
        <v>127</v>
      </c>
      <c r="D4" s="1" t="s">
        <v>128</v>
      </c>
      <c r="E4" s="1" t="s">
        <v>65</v>
      </c>
      <c r="F4" s="1" t="s">
        <v>107</v>
      </c>
      <c r="G4" s="1" t="s">
        <v>110</v>
      </c>
      <c r="H4" s="1" t="s">
        <v>111</v>
      </c>
      <c r="I4" s="1" t="s">
        <v>129</v>
      </c>
      <c r="J4" s="1" t="s">
        <v>113</v>
      </c>
      <c r="K4" s="1" t="s">
        <v>129</v>
      </c>
      <c r="L4" s="1" t="s">
        <v>129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130</v>
      </c>
      <c r="S4" s="1" t="s">
        <v>119</v>
      </c>
      <c r="T4" s="1" t="s">
        <v>120</v>
      </c>
      <c r="U4" s="1" t="s">
        <v>121</v>
      </c>
      <c r="V4" s="1" t="s">
        <v>122</v>
      </c>
    </row>
    <row r="5" s="1" customFormat="1" spans="1:22">
      <c r="A5" s="3">
        <v>21580386809</v>
      </c>
      <c r="B5" s="1" t="s">
        <v>107</v>
      </c>
      <c r="C5" s="1" t="s">
        <v>131</v>
      </c>
      <c r="D5" s="1" t="s">
        <v>132</v>
      </c>
      <c r="E5" s="1" t="s">
        <v>54</v>
      </c>
      <c r="F5" s="1" t="s">
        <v>107</v>
      </c>
      <c r="G5" s="1" t="s">
        <v>110</v>
      </c>
      <c r="H5" s="1" t="s">
        <v>111</v>
      </c>
      <c r="I5" s="1" t="s">
        <v>133</v>
      </c>
      <c r="J5" s="1" t="s">
        <v>113</v>
      </c>
      <c r="K5" s="1" t="s">
        <v>133</v>
      </c>
      <c r="L5" s="1" t="s">
        <v>133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134</v>
      </c>
      <c r="S5" s="1" t="s">
        <v>119</v>
      </c>
      <c r="T5" s="1" t="s">
        <v>120</v>
      </c>
      <c r="U5" s="1" t="s">
        <v>121</v>
      </c>
      <c r="V5" s="1" t="s">
        <v>122</v>
      </c>
    </row>
    <row r="6" s="1" customFormat="1" spans="1:22">
      <c r="A6" s="3">
        <v>21579660037</v>
      </c>
      <c r="B6" s="1" t="s">
        <v>135</v>
      </c>
      <c r="C6" s="1" t="s">
        <v>136</v>
      </c>
      <c r="D6" s="1" t="s">
        <v>137</v>
      </c>
      <c r="E6" s="1" t="s">
        <v>138</v>
      </c>
      <c r="F6" s="1" t="s">
        <v>107</v>
      </c>
      <c r="G6" s="1" t="s">
        <v>110</v>
      </c>
      <c r="H6" s="1" t="s">
        <v>111</v>
      </c>
      <c r="I6" s="1" t="s">
        <v>139</v>
      </c>
      <c r="J6" s="1" t="s">
        <v>113</v>
      </c>
      <c r="K6" s="1" t="s">
        <v>139</v>
      </c>
      <c r="L6" s="1" t="s">
        <v>139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140</v>
      </c>
      <c r="S6" s="1" t="s">
        <v>119</v>
      </c>
      <c r="T6" s="1" t="s">
        <v>120</v>
      </c>
      <c r="U6" s="1" t="s">
        <v>121</v>
      </c>
      <c r="V6" s="1" t="s">
        <v>122</v>
      </c>
    </row>
    <row r="7" s="1" customFormat="1" spans="1:22">
      <c r="A7" s="3">
        <v>21562958738</v>
      </c>
      <c r="B7" s="1" t="s">
        <v>141</v>
      </c>
      <c r="C7" s="1" t="s">
        <v>142</v>
      </c>
      <c r="D7" s="1" t="s">
        <v>143</v>
      </c>
      <c r="E7" s="1" t="s">
        <v>144</v>
      </c>
      <c r="F7" s="1" t="s">
        <v>107</v>
      </c>
      <c r="G7" s="1" t="s">
        <v>110</v>
      </c>
      <c r="H7" s="1" t="s">
        <v>111</v>
      </c>
      <c r="I7" s="1" t="s">
        <v>145</v>
      </c>
      <c r="J7" s="1" t="s">
        <v>113</v>
      </c>
      <c r="K7" s="1" t="s">
        <v>145</v>
      </c>
      <c r="L7" s="1" t="s">
        <v>145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117</v>
      </c>
      <c r="R7" s="1" t="s">
        <v>146</v>
      </c>
      <c r="S7" s="1" t="s">
        <v>119</v>
      </c>
      <c r="T7" s="1" t="s">
        <v>120</v>
      </c>
      <c r="U7" s="1" t="s">
        <v>121</v>
      </c>
      <c r="V7" s="1" t="s">
        <v>122</v>
      </c>
    </row>
    <row r="8" s="1" customFormat="1" spans="1:22">
      <c r="A8" s="3">
        <v>21499863927</v>
      </c>
      <c r="B8" s="1" t="s">
        <v>147</v>
      </c>
      <c r="C8" s="1" t="s">
        <v>148</v>
      </c>
      <c r="D8" s="1" t="s">
        <v>149</v>
      </c>
      <c r="E8" s="1" t="s">
        <v>150</v>
      </c>
      <c r="F8" s="1" t="s">
        <v>107</v>
      </c>
      <c r="G8" s="1" t="s">
        <v>110</v>
      </c>
      <c r="H8" s="1" t="s">
        <v>111</v>
      </c>
      <c r="I8" s="1" t="s">
        <v>151</v>
      </c>
      <c r="J8" s="1" t="s">
        <v>113</v>
      </c>
      <c r="K8" s="1" t="s">
        <v>151</v>
      </c>
      <c r="L8" s="1" t="s">
        <v>151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117</v>
      </c>
      <c r="R8" s="1" t="s">
        <v>152</v>
      </c>
      <c r="S8" s="1" t="s">
        <v>119</v>
      </c>
      <c r="T8" s="1" t="s">
        <v>120</v>
      </c>
      <c r="U8" s="1" t="s">
        <v>121</v>
      </c>
      <c r="V8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2022-11-11T01:30:53Z</dcterms:created>
  <dcterms:modified xsi:type="dcterms:W3CDTF">2022-11-11T01:39:03Z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D86BFF84F635448A9BC39F4DF38682F7</vt:lpwstr>
  </property>
  <property fmtid="{D5CDD505-2E9C-101B-9397-08002B2CF9AE}" pid="3" name="KSOProductBuildVer">
    <vt:lpwstr>2052-11.1.0.12763</vt:lpwstr>
  </property>
</Properties>
</file>