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<sst xmlns="http://schemas.openxmlformats.org/spreadsheetml/2006/main" count="513" uniqueCount="226">
  <si>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</si>
  <si>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</si>
  <si>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</si>
  <si>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</si>
  <si>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</si>
  <si>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</si>
  <si>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</si>
  <si>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</si>
  <si>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</si>
  <si>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</si>
  <si>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</si>
  <si>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</si>
  <si>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</si>
  <si>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</si>
  <si>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</si>
  <si>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</si>
  <si>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</si>
  <si>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</si>
  <si>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</si>
  <si>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</si>
  <si>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</si>
  <si>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</si>
  <si>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</si>
  <si>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</si>
  <si>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</si>
  <si>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18394749284	</t>
  </si>
  <si>
    <t>Ctrip</t>
  </si>
  <si>
    <t>正常</t>
  </si>
  <si>
    <t>[曼谷]娜娜酒店(Nana Hotel)(37241179)</t>
  </si>
  <si>
    <t>标准房&lt;不退款&gt;&lt;2人入住&gt;</t>
  </si>
  <si>
    <t>USD</t>
  </si>
  <si>
    <t>Kungberg/Karl</t>
  </si>
  <si>
    <t>CA5326221113USD</t>
  </si>
  <si>
    <t>未提现</t>
  </si>
  <si>
    <t>携程开票</t>
  </si>
  <si>
    <t xml:space="preserve">	</t>
  </si>
  <si>
    <t xml:space="preserve">21580894892	</t>
  </si>
  <si>
    <t>[Batu Sub-District]阿斯顿因巴图(ASTON Inn Batu)(39659340)</t>
  </si>
  <si>
    <t>高级房间&lt;2人入住&gt;&lt;不退款&gt;</t>
  </si>
  <si>
    <t>SURYANINGTIYAS/WIDIYOWATI</t>
  </si>
  <si>
    <t xml:space="preserve">2759919	</t>
  </si>
  <si>
    <t xml:space="preserve">21631611002	</t>
  </si>
  <si>
    <t>[曼谷]曼谷科伦酒店 (SHA Plus+)(Column Bangkok Hotel (SHA Plus+))(37209596)</t>
  </si>
  <si>
    <t>行政一室房&lt;2人入住&gt;&lt;不退款&gt;</t>
  </si>
  <si>
    <t>Ismail/Ishal</t>
  </si>
  <si>
    <t xml:space="preserve">2767741	</t>
  </si>
  <si>
    <t xml:space="preserve">110153	</t>
  </si>
  <si>
    <t xml:space="preserve">21688218256	</t>
  </si>
  <si>
    <t>[吉隆坡]吉隆坡柏威年酒店 · 悦榕庄管理(Pavilion Hotel Kuala Lumpur Managed by Banyan Tree)(40759685)</t>
  </si>
  <si>
    <t>城市绿洲特大床房&lt;2人入住&gt;&lt;不退款&gt;&lt;早餐&gt;</t>
  </si>
  <si>
    <t>Mark/Megan</t>
  </si>
  <si>
    <t xml:space="preserve">2771110	</t>
  </si>
  <si>
    <t xml:space="preserve">199912	</t>
  </si>
  <si>
    <t xml:space="preserve">21715188237	</t>
  </si>
  <si>
    <t>[曼谷]阿瓦尼阿特里姆曼谷酒店(SHA认证)(Avani Atrium Bangkok Hotel (SHA Certified))(37203036)</t>
  </si>
  <si>
    <t>阿瓦尼豪华房&lt;2人入住&gt;&lt;不退款&gt;</t>
  </si>
  <si>
    <t>Bansal/Davesh,Bansal/Davesh</t>
  </si>
  <si>
    <t xml:space="preserve">2776879	</t>
  </si>
  <si>
    <t xml:space="preserve">53490735	</t>
  </si>
  <si>
    <t xml:space="preserve">21741341875	</t>
  </si>
  <si>
    <t>[曼谷]西隆富丽华酒店（原西隆尤尼可大酒店）(Furama Silom Bangkok)(40721597)</t>
  </si>
  <si>
    <t>豪华房&lt;2人入住&gt;&lt;不退款&gt;</t>
  </si>
  <si>
    <t>kadermohideen/mohameduvaize,kadermohideen/mohameduvaize</t>
  </si>
  <si>
    <t xml:space="preserve">2782168	</t>
  </si>
  <si>
    <t>取消</t>
  </si>
  <si>
    <t xml:space="preserve">21742471290	</t>
  </si>
  <si>
    <t>Fariasen/Fariasen,Fariasen/Fariasen</t>
  </si>
  <si>
    <t xml:space="preserve">2782567	</t>
  </si>
  <si>
    <t xml:space="preserve">acknowledge	</t>
  </si>
  <si>
    <t xml:space="preserve">21085735072	</t>
  </si>
  <si>
    <t>[威尼斯]威尼斯卡尔顿大运河酒店(Hotel Carlton On The Grand Canal)(37203640)</t>
  </si>
  <si>
    <t>经典房&lt;2人入住&gt;&lt;不退款&gt;</t>
  </si>
  <si>
    <t>MARTIARENA/MARIA LAURA</t>
  </si>
  <si>
    <t>CA5326221114USD</t>
  </si>
  <si>
    <t xml:space="preserve">2699419	</t>
  </si>
  <si>
    <t xml:space="preserve">282392	</t>
  </si>
  <si>
    <t xml:space="preserve">21512680285	</t>
  </si>
  <si>
    <t>[马六甲]马六甲大华酒店(The Majestic Malacca)(37230775)</t>
  </si>
  <si>
    <t>Wong/Charmaine,Wong/Charmaine</t>
  </si>
  <si>
    <t xml:space="preserve">2754601	</t>
  </si>
  <si>
    <t xml:space="preserve">164704438	</t>
  </si>
  <si>
    <t xml:space="preserve">21696590315	</t>
  </si>
  <si>
    <t>城市绿洲双床房&lt;2人入住&gt;&lt;不退款&gt;&lt;早餐&gt;</t>
  </si>
  <si>
    <t>Hui Ling/goh,Hui Ling/goh</t>
  </si>
  <si>
    <t xml:space="preserve">2772451	</t>
  </si>
  <si>
    <t xml:space="preserve">200108	</t>
  </si>
  <si>
    <t xml:space="preserve">21739411325	</t>
  </si>
  <si>
    <t>[普吉岛]普吉岛丁索度假村 (SHA Extra Plus)(Dinso Resort (SHA Extra Plus))(37247853)</t>
  </si>
  <si>
    <t>Guy/Sam,Guy/Sam</t>
  </si>
  <si>
    <t xml:space="preserve">2781538	</t>
  </si>
  <si>
    <t xml:space="preserve">20415	</t>
  </si>
  <si>
    <t xml:space="preserve">21741335727	</t>
  </si>
  <si>
    <t>MIN/THIDA,MIN/THIDA</t>
  </si>
  <si>
    <t xml:space="preserve">2782166	</t>
  </si>
  <si>
    <t xml:space="preserve">21760918658	</t>
  </si>
  <si>
    <t>[黎牙实比]蓝莲花酒店(Lotus Blu Hotel)(37230485)</t>
  </si>
  <si>
    <t>豪华客房&lt;2人入住&gt;&lt;不退款&gt;</t>
  </si>
  <si>
    <t>Delfin/Andrea,Delfin/Andrea</t>
  </si>
  <si>
    <t xml:space="preserve">2786792	</t>
  </si>
  <si>
    <t xml:space="preserve">21760968381	</t>
  </si>
  <si>
    <t>豪华双床房&lt;2人入住&gt;&lt;不退款&gt;</t>
  </si>
  <si>
    <t xml:space="preserve">2786813	</t>
  </si>
  <si>
    <t xml:space="preserve">18513205171	</t>
  </si>
  <si>
    <t>调整</t>
  </si>
  <si>
    <t>[科利奇帕克]亚特兰大机场江山旅馆(Country Inn &amp; Suites by Radisson, Atlanta Airport South, GA)(39613914)</t>
  </si>
  <si>
    <t>客房1张特大床&lt;不退款&gt;&lt;2人入住&gt;</t>
  </si>
  <si>
    <t>Chris/Barrentine</t>
  </si>
  <si>
    <t>，</t>
  </si>
  <si>
    <t>本期收回132元</t>
  </si>
  <si>
    <t>A221114104459481</t>
  </si>
  <si>
    <t>A221114104555481</t>
  </si>
  <si>
    <t>USD / HKD 当前参考汇率: 7.83859</t>
  </si>
  <si>
    <t>总计：1436 USD/
11256.22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</si>
  <si>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</si>
  <si>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</si>
  <si>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</si>
  <si>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</si>
  <si>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</si>
  <si>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</si>
  <si>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</si>
  <si>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</si>
  <si>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</si>
  <si>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</si>
  <si>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</si>
  <si>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</si>
  <si>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</si>
  <si>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</si>
  <si>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</si>
  <si>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</si>
  <si>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</si>
  <si>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</si>
  <si>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</si>
  <si>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</si>
  <si>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2786813</t>
  </si>
  <si>
    <t>蓝莲花酒店</t>
  </si>
  <si>
    <t>Delfin Andrea,Delfin Andrea</t>
  </si>
  <si>
    <t>2022-11-10</t>
  </si>
  <si>
    <t>2022-11-11</t>
  </si>
  <si>
    <t>退房日周结</t>
  </si>
  <si>
    <t>551.00</t>
  </si>
  <si>
    <t>76.00</t>
  </si>
  <si>
    <t>0</t>
  </si>
  <si>
    <t>0.00</t>
  </si>
  <si>
    <t>携程盛景国际直连</t>
  </si>
  <si>
    <t>01.010677</t>
  </si>
  <si>
    <t>2022-11-10 11:20:05</t>
  </si>
  <si>
    <t>否</t>
  </si>
  <si>
    <t>汇智国际旅游发展有限公司</t>
  </si>
  <si>
    <t>直采</t>
  </si>
  <si>
    <t>菲律宾</t>
  </si>
  <si>
    <t>2022-11-08</t>
  </si>
  <si>
    <t>2782567</t>
  </si>
  <si>
    <t>曼谷是隆富丽华酒店</t>
  </si>
  <si>
    <t>Fariasen Fariasen,Fariasen Fariasen</t>
  </si>
  <si>
    <t>268.12</t>
  </si>
  <si>
    <t>37.00</t>
  </si>
  <si>
    <t>2022-11-08 10:32:48</t>
  </si>
  <si>
    <t>泰国</t>
  </si>
  <si>
    <t>2782166</t>
  </si>
  <si>
    <t>MIN THIDA,MIN THIDA</t>
  </si>
  <si>
    <t>533.31</t>
  </si>
  <si>
    <t>74.00</t>
  </si>
  <si>
    <t>2022-11-08 10:32:13</t>
  </si>
  <si>
    <t>2022-11-07</t>
  </si>
  <si>
    <t>2781538</t>
  </si>
  <si>
    <t>丁索度假村</t>
  </si>
  <si>
    <t>Guy Sam,Guy Sam</t>
  </si>
  <si>
    <t>951.31</t>
  </si>
  <si>
    <t>132.00</t>
  </si>
  <si>
    <t>2022-11-08 10:11:46</t>
  </si>
  <si>
    <t>2022-11-05</t>
  </si>
  <si>
    <t>2776879</t>
  </si>
  <si>
    <t>曼谷阿瓦尼中庭酒店</t>
  </si>
  <si>
    <t>Bansal Davesh,Bansal Davesh</t>
  </si>
  <si>
    <t>1119.84</t>
  </si>
  <si>
    <t>153.00</t>
  </si>
  <si>
    <t>2022-11-05 12:11:01</t>
  </si>
  <si>
    <t>2022-11-02</t>
  </si>
  <si>
    <t>2772451</t>
  </si>
  <si>
    <t>吉隆坡柏威年酒店 · 悦榕庄管理</t>
  </si>
  <si>
    <t>Hui Ling goh,Hui Ling goh</t>
  </si>
  <si>
    <t>795.06</t>
  </si>
  <si>
    <t>109.00</t>
  </si>
  <si>
    <t>2022-11-03 10:08:28</t>
  </si>
  <si>
    <t>马来西亚</t>
  </si>
  <si>
    <t>2771110</t>
  </si>
  <si>
    <t>Mark Megan</t>
  </si>
  <si>
    <t>780.47</t>
  </si>
  <si>
    <t>107.00</t>
  </si>
  <si>
    <t>2022-11-02 14:09:34</t>
  </si>
  <si>
    <t>2022-10-31</t>
  </si>
  <si>
    <t>2767741</t>
  </si>
  <si>
    <t>科伦曼谷酒店</t>
  </si>
  <si>
    <t>Ismail Ishal</t>
  </si>
  <si>
    <t>1352.22</t>
  </si>
  <si>
    <t>186.00</t>
  </si>
  <si>
    <t>2022-10-31 10:15:42</t>
  </si>
  <si>
    <t>2022-10-26</t>
  </si>
  <si>
    <t>2759919</t>
  </si>
  <si>
    <t>阿斯顿因巴图</t>
  </si>
  <si>
    <t>SURYANINGTIYAS WIDIYOWATI</t>
  </si>
  <si>
    <t>269.55</t>
  </si>
  <si>
    <t>2022-10-26 07:28:06</t>
  </si>
  <si>
    <t>直连</t>
  </si>
  <si>
    <t>印度尼西亚</t>
  </si>
  <si>
    <t>2022-10-22</t>
  </si>
  <si>
    <t>2754601</t>
  </si>
  <si>
    <t>马六甲大华酒店</t>
  </si>
  <si>
    <t>Wong Charmaine,Wong Charmaine</t>
  </si>
  <si>
    <t>688.47</t>
  </si>
  <si>
    <t>95.00</t>
  </si>
  <si>
    <t>2022-10-25 14:47:37</t>
  </si>
  <si>
    <t>2022-09-19</t>
  </si>
  <si>
    <t>2699419</t>
  </si>
  <si>
    <t>威尼斯卡尔顿大运河酒店</t>
  </si>
  <si>
    <t>MARTIARENA MARIA LAURA</t>
  </si>
  <si>
    <t>1826.06</t>
  </si>
  <si>
    <t>261.00</t>
  </si>
  <si>
    <t>2022-09-19 21:28:22</t>
  </si>
  <si>
    <t>意大利</t>
  </si>
  <si>
    <t>2022-07-14</t>
  </si>
  <si>
    <t>2621040</t>
  </si>
  <si>
    <t>娜娜酒店</t>
  </si>
  <si>
    <t>Kungberg Karl</t>
  </si>
  <si>
    <t>249.17</t>
  </si>
  <si>
    <t>2022-07-14 15:48:10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</si>
</sst>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171450</xdr:colOff>
      <xdr:row>55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458450" cy="491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44874</v>
      </c>
      <c r="G2" s="6">
        <v>44875</v>
      </c>
      <c r="H2" s="4">
        <v>1</v>
      </c>
      <c r="I2" s="4">
        <v>1</v>
      </c>
      <c r="J2" s="4">
        <v>1</v>
      </c>
      <c r="K2" s="4" t="s">
        <v>30</v>
      </c>
      <c r="L2" s="4">
        <v>37</v>
      </c>
      <c r="M2" s="4">
        <v>37</v>
      </c>
      <c r="N2" s="4" t="s">
        <v>31</v>
      </c>
      <c r="O2" s="4" t="s">
        <v>32</v>
      </c>
      <c r="P2" s="4" t="s">
        <v>33</v>
      </c>
      <c r="Q2" s="4">
        <v>0</v>
      </c>
      <c r="R2" s="7">
        <v>44756</v>
      </c>
      <c r="S2" s="6">
        <v>44878</v>
      </c>
      <c r="T2" s="4" t="s">
        <v>34</v>
      </c>
      <c r="U2" s="4">
        <v>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44874</v>
      </c>
      <c r="G3" s="6">
        <v>44875</v>
      </c>
      <c r="H3" s="4">
        <v>1</v>
      </c>
      <c r="I3" s="4">
        <v>1</v>
      </c>
      <c r="J3" s="4">
        <v>1</v>
      </c>
      <c r="K3" s="4" t="s">
        <v>30</v>
      </c>
      <c r="L3" s="4">
        <v>37</v>
      </c>
      <c r="M3" s="4">
        <v>37</v>
      </c>
      <c r="N3" s="4" t="s">
        <v>39</v>
      </c>
      <c r="O3" s="4" t="s">
        <v>32</v>
      </c>
      <c r="P3" s="4" t="s">
        <v>33</v>
      </c>
      <c r="Q3" s="4">
        <v>0</v>
      </c>
      <c r="R3" s="7">
        <v>44860</v>
      </c>
      <c r="S3" s="6">
        <v>44878</v>
      </c>
      <c r="T3" s="4" t="s">
        <v>34</v>
      </c>
      <c r="U3" s="4">
        <v>37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44872</v>
      </c>
      <c r="G4" s="6">
        <v>44875</v>
      </c>
      <c r="H4" s="4">
        <v>1</v>
      </c>
      <c r="I4" s="4">
        <v>3</v>
      </c>
      <c r="J4" s="4">
        <v>3</v>
      </c>
      <c r="K4" s="4" t="s">
        <v>30</v>
      </c>
      <c r="L4" s="4">
        <v>186</v>
      </c>
      <c r="M4" s="4">
        <v>186</v>
      </c>
      <c r="N4" s="4" t="s">
        <v>44</v>
      </c>
      <c r="O4" s="4" t="s">
        <v>32</v>
      </c>
      <c r="P4" s="4" t="s">
        <v>33</v>
      </c>
      <c r="Q4" s="4">
        <v>0</v>
      </c>
      <c r="R4" s="7">
        <v>44865</v>
      </c>
      <c r="S4" s="6">
        <v>44878</v>
      </c>
      <c r="T4" s="4" t="s">
        <v>34</v>
      </c>
      <c r="U4" s="4">
        <v>186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44874</v>
      </c>
      <c r="G5" s="6">
        <v>44875</v>
      </c>
      <c r="H5" s="4">
        <v>1</v>
      </c>
      <c r="I5" s="4">
        <v>1</v>
      </c>
      <c r="J5" s="4">
        <v>1</v>
      </c>
      <c r="K5" s="4" t="s">
        <v>30</v>
      </c>
      <c r="L5" s="4">
        <v>107</v>
      </c>
      <c r="M5" s="4">
        <v>107</v>
      </c>
      <c r="N5" s="4" t="s">
        <v>50</v>
      </c>
      <c r="O5" s="4" t="s">
        <v>32</v>
      </c>
      <c r="P5" s="4" t="s">
        <v>33</v>
      </c>
      <c r="Q5" s="4">
        <v>0</v>
      </c>
      <c r="R5" s="7">
        <v>44867</v>
      </c>
      <c r="S5" s="6">
        <v>44878</v>
      </c>
      <c r="T5" s="4" t="s">
        <v>34</v>
      </c>
      <c r="U5" s="4">
        <v>107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44872</v>
      </c>
      <c r="G6" s="6">
        <v>44875</v>
      </c>
      <c r="H6" s="4">
        <v>1</v>
      </c>
      <c r="I6" s="4">
        <v>3</v>
      </c>
      <c r="J6" s="4">
        <v>3</v>
      </c>
      <c r="K6" s="4" t="s">
        <v>30</v>
      </c>
      <c r="L6" s="4">
        <v>153</v>
      </c>
      <c r="M6" s="4">
        <v>153</v>
      </c>
      <c r="N6" s="4" t="s">
        <v>56</v>
      </c>
      <c r="O6" s="4" t="s">
        <v>32</v>
      </c>
      <c r="P6" s="4" t="s">
        <v>33</v>
      </c>
      <c r="Q6" s="4">
        <v>0</v>
      </c>
      <c r="R6" s="7">
        <v>44870</v>
      </c>
      <c r="S6" s="6">
        <v>44878</v>
      </c>
      <c r="T6" s="4" t="s">
        <v>34</v>
      </c>
      <c r="U6" s="4">
        <v>153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44874</v>
      </c>
      <c r="G7" s="6">
        <v>44875</v>
      </c>
      <c r="H7" s="4">
        <v>1</v>
      </c>
      <c r="I7" s="4">
        <v>1</v>
      </c>
      <c r="J7" s="4">
        <v>1</v>
      </c>
      <c r="K7" s="4" t="s">
        <v>30</v>
      </c>
      <c r="L7" s="4">
        <v>37</v>
      </c>
      <c r="M7" s="4">
        <v>37</v>
      </c>
      <c r="N7" s="4" t="s">
        <v>62</v>
      </c>
      <c r="O7" s="4" t="s">
        <v>32</v>
      </c>
      <c r="P7" s="4" t="s">
        <v>33</v>
      </c>
      <c r="Q7" s="4">
        <v>0</v>
      </c>
      <c r="R7" s="7">
        <v>44873</v>
      </c>
      <c r="S7" s="6">
        <v>44878</v>
      </c>
      <c r="T7" s="4" t="s">
        <v>34</v>
      </c>
      <c r="U7" s="4">
        <v>37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44874</v>
      </c>
      <c r="G8" s="6">
        <v>44875</v>
      </c>
      <c r="H8" s="4">
        <v>1</v>
      </c>
      <c r="I8" s="4">
        <v>1</v>
      </c>
      <c r="J8" s="4">
        <v>1</v>
      </c>
      <c r="K8" s="4" t="s">
        <v>30</v>
      </c>
      <c r="L8" s="4">
        <v>-37</v>
      </c>
      <c r="M8" s="4">
        <v>-37</v>
      </c>
      <c r="N8" s="4" t="s">
        <v>62</v>
      </c>
      <c r="O8" s="4" t="s">
        <v>32</v>
      </c>
      <c r="P8" s="4" t="s">
        <v>33</v>
      </c>
      <c r="Q8" s="4">
        <v>0</v>
      </c>
      <c r="R8" s="7">
        <v>44873</v>
      </c>
      <c r="S8" s="6">
        <v>44878</v>
      </c>
      <c r="T8" s="4" t="s">
        <v>34</v>
      </c>
      <c r="U8" s="4">
        <v>-37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44874</v>
      </c>
      <c r="G9" s="6">
        <v>44875</v>
      </c>
      <c r="H9" s="4">
        <v>1</v>
      </c>
      <c r="I9" s="4">
        <v>1</v>
      </c>
      <c r="J9" s="4">
        <v>1</v>
      </c>
      <c r="K9" s="4" t="s">
        <v>30</v>
      </c>
      <c r="L9" s="4">
        <v>37</v>
      </c>
      <c r="M9" s="4">
        <v>37</v>
      </c>
      <c r="N9" s="4" t="s">
        <v>66</v>
      </c>
      <c r="O9" s="4" t="s">
        <v>32</v>
      </c>
      <c r="P9" s="4" t="s">
        <v>33</v>
      </c>
      <c r="Q9" s="4">
        <v>0</v>
      </c>
      <c r="R9" s="7">
        <v>44873</v>
      </c>
      <c r="S9" s="6">
        <v>44878</v>
      </c>
      <c r="T9" s="4" t="s">
        <v>34</v>
      </c>
      <c r="U9" s="4">
        <v>37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44873</v>
      </c>
      <c r="G10" s="6">
        <v>44876</v>
      </c>
      <c r="H10" s="4">
        <v>1</v>
      </c>
      <c r="I10" s="4">
        <v>3</v>
      </c>
      <c r="J10" s="4">
        <v>3</v>
      </c>
      <c r="K10" s="4" t="s">
        <v>30</v>
      </c>
      <c r="L10" s="4">
        <v>261</v>
      </c>
      <c r="M10" s="4">
        <v>261</v>
      </c>
      <c r="N10" s="4" t="s">
        <v>72</v>
      </c>
      <c r="O10" s="4" t="s">
        <v>73</v>
      </c>
      <c r="P10" s="4" t="s">
        <v>33</v>
      </c>
      <c r="Q10" s="4">
        <v>0</v>
      </c>
      <c r="R10" s="7">
        <v>44823</v>
      </c>
      <c r="S10" s="6">
        <v>44879</v>
      </c>
      <c r="T10" s="4" t="s">
        <v>34</v>
      </c>
      <c r="U10" s="4">
        <v>261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61</v>
      </c>
      <c r="F11" s="6">
        <v>44875</v>
      </c>
      <c r="G11" s="6">
        <v>44876</v>
      </c>
      <c r="H11" s="4">
        <v>1</v>
      </c>
      <c r="I11" s="4">
        <v>1</v>
      </c>
      <c r="J11" s="4">
        <v>1</v>
      </c>
      <c r="K11" s="4" t="s">
        <v>30</v>
      </c>
      <c r="L11" s="4">
        <v>95</v>
      </c>
      <c r="M11" s="4">
        <v>95</v>
      </c>
      <c r="N11" s="4" t="s">
        <v>78</v>
      </c>
      <c r="O11" s="4" t="s">
        <v>73</v>
      </c>
      <c r="P11" s="4" t="s">
        <v>33</v>
      </c>
      <c r="Q11" s="4">
        <v>0</v>
      </c>
      <c r="R11" s="7">
        <v>44856</v>
      </c>
      <c r="S11" s="6">
        <v>44879</v>
      </c>
      <c r="T11" s="4" t="s">
        <v>34</v>
      </c>
      <c r="U11" s="4">
        <v>95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48</v>
      </c>
      <c r="E12" s="4" t="s">
        <v>82</v>
      </c>
      <c r="F12" s="6">
        <v>44875</v>
      </c>
      <c r="G12" s="6">
        <v>44876</v>
      </c>
      <c r="H12" s="4">
        <v>1</v>
      </c>
      <c r="I12" s="4">
        <v>1</v>
      </c>
      <c r="J12" s="4">
        <v>1</v>
      </c>
      <c r="K12" s="4" t="s">
        <v>30</v>
      </c>
      <c r="L12" s="4">
        <v>109</v>
      </c>
      <c r="M12" s="4">
        <v>109</v>
      </c>
      <c r="N12" s="4" t="s">
        <v>83</v>
      </c>
      <c r="O12" s="4" t="s">
        <v>73</v>
      </c>
      <c r="P12" s="4" t="s">
        <v>33</v>
      </c>
      <c r="Q12" s="4">
        <v>0</v>
      </c>
      <c r="R12" s="7">
        <v>44867</v>
      </c>
      <c r="S12" s="6">
        <v>44879</v>
      </c>
      <c r="T12" s="4" t="s">
        <v>34</v>
      </c>
      <c r="U12" s="4">
        <v>109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61</v>
      </c>
      <c r="F13" s="6">
        <v>44873</v>
      </c>
      <c r="G13" s="6">
        <v>44876</v>
      </c>
      <c r="H13" s="4">
        <v>1</v>
      </c>
      <c r="I13" s="4">
        <v>3</v>
      </c>
      <c r="J13" s="4">
        <v>3</v>
      </c>
      <c r="K13" s="4" t="s">
        <v>30</v>
      </c>
      <c r="L13" s="4">
        <v>132</v>
      </c>
      <c r="M13" s="4">
        <v>132</v>
      </c>
      <c r="N13" s="4" t="s">
        <v>88</v>
      </c>
      <c r="O13" s="4" t="s">
        <v>73</v>
      </c>
      <c r="P13" s="4" t="s">
        <v>33</v>
      </c>
      <c r="Q13" s="4">
        <v>0</v>
      </c>
      <c r="R13" s="7">
        <v>44872</v>
      </c>
      <c r="S13" s="6">
        <v>44879</v>
      </c>
      <c r="T13" s="4" t="s">
        <v>34</v>
      </c>
      <c r="U13" s="4">
        <v>132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60</v>
      </c>
      <c r="E14" s="4" t="s">
        <v>61</v>
      </c>
      <c r="F14" s="6">
        <v>44874</v>
      </c>
      <c r="G14" s="6">
        <v>44876</v>
      </c>
      <c r="H14" s="4">
        <v>1</v>
      </c>
      <c r="I14" s="4">
        <v>2</v>
      </c>
      <c r="J14" s="4">
        <v>2</v>
      </c>
      <c r="K14" s="4" t="s">
        <v>30</v>
      </c>
      <c r="L14" s="4">
        <v>74</v>
      </c>
      <c r="M14" s="4">
        <v>74</v>
      </c>
      <c r="N14" s="4" t="s">
        <v>92</v>
      </c>
      <c r="O14" s="4" t="s">
        <v>73</v>
      </c>
      <c r="P14" s="4" t="s">
        <v>33</v>
      </c>
      <c r="Q14" s="4">
        <v>0</v>
      </c>
      <c r="R14" s="7">
        <v>44873</v>
      </c>
      <c r="S14" s="6">
        <v>44879</v>
      </c>
      <c r="T14" s="4" t="s">
        <v>34</v>
      </c>
      <c r="U14" s="4">
        <v>74</v>
      </c>
      <c r="V14" s="4">
        <v>0</v>
      </c>
      <c r="W14" s="4">
        <v>0</v>
      </c>
      <c r="X14" s="4" t="s">
        <v>93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44875</v>
      </c>
      <c r="G15" s="6">
        <v>44876</v>
      </c>
      <c r="H15" s="4">
        <v>1</v>
      </c>
      <c r="I15" s="4">
        <v>1</v>
      </c>
      <c r="J15" s="4">
        <v>1</v>
      </c>
      <c r="K15" s="4" t="s">
        <v>30</v>
      </c>
      <c r="L15" s="4">
        <v>69</v>
      </c>
      <c r="M15" s="4">
        <v>69</v>
      </c>
      <c r="N15" s="4" t="s">
        <v>97</v>
      </c>
      <c r="O15" s="4" t="s">
        <v>73</v>
      </c>
      <c r="P15" s="4" t="s">
        <v>33</v>
      </c>
      <c r="Q15" s="4">
        <v>0</v>
      </c>
      <c r="R15" s="7">
        <v>44874</v>
      </c>
      <c r="S15" s="6">
        <v>44879</v>
      </c>
      <c r="T15" s="4" t="s">
        <v>34</v>
      </c>
      <c r="U15" s="4">
        <v>69</v>
      </c>
      <c r="V15" s="4">
        <v>0</v>
      </c>
      <c r="W15" s="4">
        <v>0</v>
      </c>
      <c r="X15" s="4" t="s">
        <v>98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95</v>
      </c>
      <c r="E16" s="4" t="s">
        <v>100</v>
      </c>
      <c r="F16" s="6">
        <v>44875</v>
      </c>
      <c r="G16" s="6">
        <v>44876</v>
      </c>
      <c r="H16" s="4">
        <v>1</v>
      </c>
      <c r="I16" s="4">
        <v>1</v>
      </c>
      <c r="J16" s="4">
        <v>1</v>
      </c>
      <c r="K16" s="4" t="s">
        <v>30</v>
      </c>
      <c r="L16" s="4">
        <v>76</v>
      </c>
      <c r="M16" s="4">
        <v>76</v>
      </c>
      <c r="N16" s="4" t="s">
        <v>97</v>
      </c>
      <c r="O16" s="4" t="s">
        <v>73</v>
      </c>
      <c r="P16" s="4" t="s">
        <v>33</v>
      </c>
      <c r="Q16" s="4">
        <v>0</v>
      </c>
      <c r="R16" s="7">
        <v>44874</v>
      </c>
      <c r="S16" s="6">
        <v>44879</v>
      </c>
      <c r="T16" s="4" t="s">
        <v>34</v>
      </c>
      <c r="U16" s="4">
        <v>76</v>
      </c>
      <c r="V16" s="4">
        <v>0</v>
      </c>
      <c r="W16" s="4">
        <v>0</v>
      </c>
      <c r="X16" s="4" t="s">
        <v>101</v>
      </c>
      <c r="Y16" s="4" t="s">
        <v>68</v>
      </c>
    </row>
    <row r="17" s="4" customFormat="1" spans="1:25">
      <c r="A17" s="4" t="s">
        <v>94</v>
      </c>
      <c r="B17" s="4" t="s">
        <v>26</v>
      </c>
      <c r="C17" s="4" t="s">
        <v>64</v>
      </c>
      <c r="D17" s="4" t="s">
        <v>95</v>
      </c>
      <c r="E17" s="4" t="s">
        <v>96</v>
      </c>
      <c r="F17" s="6">
        <v>44875</v>
      </c>
      <c r="G17" s="6">
        <v>44876</v>
      </c>
      <c r="H17" s="4">
        <v>1</v>
      </c>
      <c r="I17" s="4">
        <v>1</v>
      </c>
      <c r="J17" s="4">
        <v>1</v>
      </c>
      <c r="K17" s="4" t="s">
        <v>30</v>
      </c>
      <c r="L17" s="4">
        <v>-69</v>
      </c>
      <c r="M17" s="4">
        <v>-69</v>
      </c>
      <c r="N17" s="4" t="s">
        <v>97</v>
      </c>
      <c r="O17" s="4" t="s">
        <v>73</v>
      </c>
      <c r="P17" s="4" t="s">
        <v>33</v>
      </c>
      <c r="Q17" s="4">
        <v>0</v>
      </c>
      <c r="R17" s="7">
        <v>44874</v>
      </c>
      <c r="S17" s="6">
        <v>44879</v>
      </c>
      <c r="T17" s="4" t="s">
        <v>34</v>
      </c>
      <c r="U17" s="4">
        <v>-69</v>
      </c>
      <c r="V17" s="4">
        <v>0</v>
      </c>
      <c r="W17" s="4">
        <v>0</v>
      </c>
      <c r="X17" s="4" t="s">
        <v>98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103</v>
      </c>
      <c r="D18" s="4" t="s">
        <v>104</v>
      </c>
      <c r="E18" s="4" t="s">
        <v>105</v>
      </c>
      <c r="F18" s="6">
        <v>44772</v>
      </c>
      <c r="G18" s="6">
        <v>44773</v>
      </c>
      <c r="H18" s="4">
        <v>1</v>
      </c>
      <c r="I18" s="4">
        <v>1</v>
      </c>
      <c r="J18" s="4">
        <v>1</v>
      </c>
      <c r="K18" s="4" t="s">
        <v>30</v>
      </c>
      <c r="L18" s="4">
        <v>132</v>
      </c>
      <c r="M18" s="4">
        <v>132</v>
      </c>
      <c r="N18" s="4" t="s">
        <v>106</v>
      </c>
      <c r="O18" s="4" t="s">
        <v>73</v>
      </c>
      <c r="P18" s="4" t="s">
        <v>33</v>
      </c>
      <c r="Q18" s="4">
        <v>0</v>
      </c>
      <c r="R18" s="7">
        <v>44767.9937962963</v>
      </c>
      <c r="S18" s="6">
        <v>44879</v>
      </c>
      <c r="T18" s="4" t="s">
        <v>34</v>
      </c>
      <c r="U18" s="4">
        <v>132</v>
      </c>
      <c r="V18" s="4">
        <v>0</v>
      </c>
      <c r="W18" s="4">
        <v>0</v>
      </c>
      <c r="X18" s="4" t="s">
        <v>35</v>
      </c>
      <c r="Y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E25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5">
        <v>18394749284</v>
      </c>
      <c r="B2" s="6">
        <v>44874</v>
      </c>
      <c r="C2" s="6">
        <v>44875</v>
      </c>
      <c r="D2" s="4">
        <v>37</v>
      </c>
      <c r="E2" s="4" t="str">
        <f>VLOOKUP(A2,HOP!A:L,12,0)</f>
        <v>37.00</v>
      </c>
      <c r="F2" s="4" t="str">
        <f>VLOOKUP(A2,HOP!A:C,3,0)</f>
        <v>2621040</v>
      </c>
      <c r="G2" s="4">
        <f>D2-E2</f>
        <v>0</v>
      </c>
      <c r="H2" s="4" t="str">
        <f>$H$1&amp;F2</f>
        <v>，2621040</v>
      </c>
      <c r="I2" s="4" t="str">
        <f>VLOOKUP(A2,HOP!A:U,21,0)</f>
        <v>直连</v>
      </c>
    </row>
    <row r="3" s="4" customFormat="1" spans="1:9">
      <c r="A3" s="5">
        <v>21580894892</v>
      </c>
      <c r="B3" s="6">
        <v>44874</v>
      </c>
      <c r="C3" s="6">
        <v>44875</v>
      </c>
      <c r="D3" s="4">
        <v>37</v>
      </c>
      <c r="E3" s="4" t="str">
        <f>VLOOKUP(A3,HOP!A:L,12,0)</f>
        <v>37.00</v>
      </c>
      <c r="F3" s="4" t="str">
        <f>VLOOKUP(A3,HOP!A:C,3,0)</f>
        <v>2759919</v>
      </c>
      <c r="G3" s="4">
        <f t="shared" ref="G3:G16" si="0">D3-E3</f>
        <v>0</v>
      </c>
      <c r="H3" s="4" t="str">
        <f t="shared" ref="H3:H16" si="1">$H$1&amp;F3</f>
        <v>，2759919</v>
      </c>
      <c r="I3" s="4" t="str">
        <f>VLOOKUP(A3,HOP!A:U,21,0)</f>
        <v>直连</v>
      </c>
    </row>
    <row r="4" s="4" customFormat="1" spans="1:9">
      <c r="A4" s="5">
        <v>21631611002</v>
      </c>
      <c r="B4" s="6">
        <v>44872</v>
      </c>
      <c r="C4" s="6">
        <v>44875</v>
      </c>
      <c r="D4" s="4">
        <v>186</v>
      </c>
      <c r="E4" s="4" t="str">
        <f>VLOOKUP(A4,HOP!A:L,12,0)</f>
        <v>186.00</v>
      </c>
      <c r="F4" s="4" t="str">
        <f>VLOOKUP(A4,HOP!A:C,3,0)</f>
        <v>2767741</v>
      </c>
      <c r="G4" s="4">
        <f t="shared" si="0"/>
        <v>0</v>
      </c>
      <c r="H4" s="4" t="str">
        <f t="shared" si="1"/>
        <v>，2767741</v>
      </c>
      <c r="I4" s="4" t="str">
        <f>VLOOKUP(A4,HOP!A:U,21,0)</f>
        <v>直采</v>
      </c>
    </row>
    <row r="5" s="4" customFormat="1" spans="1:9">
      <c r="A5" s="5">
        <v>21688218256</v>
      </c>
      <c r="B5" s="6">
        <v>44874</v>
      </c>
      <c r="C5" s="6">
        <v>44875</v>
      </c>
      <c r="D5" s="4">
        <v>107</v>
      </c>
      <c r="E5" s="4" t="str">
        <f>VLOOKUP(A5,HOP!A:L,12,0)</f>
        <v>107.00</v>
      </c>
      <c r="F5" s="4" t="str">
        <f>VLOOKUP(A5,HOP!A:C,3,0)</f>
        <v>2771110</v>
      </c>
      <c r="G5" s="4">
        <f t="shared" si="0"/>
        <v>0</v>
      </c>
      <c r="H5" s="4" t="str">
        <f t="shared" si="1"/>
        <v>，2771110</v>
      </c>
      <c r="I5" s="4" t="str">
        <f>VLOOKUP(A5,HOP!A:U,21,0)</f>
        <v>直采</v>
      </c>
    </row>
    <row r="6" s="4" customFormat="1" spans="1:9">
      <c r="A6" s="5">
        <v>21715188237</v>
      </c>
      <c r="B6" s="6">
        <v>44872</v>
      </c>
      <c r="C6" s="6">
        <v>44875</v>
      </c>
      <c r="D6" s="4">
        <v>153</v>
      </c>
      <c r="E6" s="4" t="str">
        <f>VLOOKUP(A6,HOP!A:L,12,0)</f>
        <v>153.00</v>
      </c>
      <c r="F6" s="4" t="str">
        <f>VLOOKUP(A6,HOP!A:C,3,0)</f>
        <v>2776879</v>
      </c>
      <c r="G6" s="4">
        <f t="shared" si="0"/>
        <v>0</v>
      </c>
      <c r="H6" s="4" t="str">
        <f t="shared" si="1"/>
        <v>，2776879</v>
      </c>
      <c r="I6" s="4" t="str">
        <f>VLOOKUP(A6,HOP!A:U,21,0)</f>
        <v>直采</v>
      </c>
    </row>
    <row r="7" s="4" customFormat="1" hidden="1" spans="1:9">
      <c r="A7" s="5">
        <v>21741341875</v>
      </c>
      <c r="B7" s="6">
        <v>44874</v>
      </c>
      <c r="C7" s="6">
        <v>44875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21742471290</v>
      </c>
      <c r="B8" s="6">
        <v>44874</v>
      </c>
      <c r="C8" s="6">
        <v>44875</v>
      </c>
      <c r="D8" s="4">
        <v>37</v>
      </c>
      <c r="E8" s="4" t="str">
        <f>VLOOKUP(A8,HOP!A:L,12,0)</f>
        <v>37.00</v>
      </c>
      <c r="F8" s="4" t="str">
        <f>VLOOKUP(A8,HOP!A:C,3,0)</f>
        <v>2782567</v>
      </c>
      <c r="G8" s="4">
        <f t="shared" si="0"/>
        <v>0</v>
      </c>
      <c r="H8" s="4" t="str">
        <f t="shared" si="1"/>
        <v>，2782567</v>
      </c>
      <c r="I8" s="4" t="str">
        <f>VLOOKUP(A8,HOP!A:U,21,0)</f>
        <v>直采</v>
      </c>
    </row>
    <row r="9" s="4" customFormat="1" spans="1:9">
      <c r="A9" s="5">
        <v>21085735072</v>
      </c>
      <c r="B9" s="6">
        <v>44873</v>
      </c>
      <c r="C9" s="6">
        <v>44876</v>
      </c>
      <c r="D9" s="4">
        <v>261</v>
      </c>
      <c r="E9" s="4" t="str">
        <f>VLOOKUP(A9,HOP!A:L,12,0)</f>
        <v>261.00</v>
      </c>
      <c r="F9" s="4" t="str">
        <f>VLOOKUP(A9,HOP!A:C,3,0)</f>
        <v>2699419</v>
      </c>
      <c r="G9" s="4">
        <f t="shared" si="0"/>
        <v>0</v>
      </c>
      <c r="H9" s="4" t="str">
        <f t="shared" si="1"/>
        <v>，2699419</v>
      </c>
      <c r="I9" s="4" t="str">
        <f>VLOOKUP(A9,HOP!A:U,21,0)</f>
        <v>直连</v>
      </c>
    </row>
    <row r="10" s="4" customFormat="1" spans="1:9">
      <c r="A10" s="5">
        <v>21512680285</v>
      </c>
      <c r="B10" s="6">
        <v>44875</v>
      </c>
      <c r="C10" s="6">
        <v>44876</v>
      </c>
      <c r="D10" s="4">
        <v>95</v>
      </c>
      <c r="E10" s="4" t="str">
        <f>VLOOKUP(A10,HOP!A:L,12,0)</f>
        <v>95.00</v>
      </c>
      <c r="F10" s="4" t="str">
        <f>VLOOKUP(A10,HOP!A:C,3,0)</f>
        <v>2754601</v>
      </c>
      <c r="G10" s="4">
        <f t="shared" si="0"/>
        <v>0</v>
      </c>
      <c r="H10" s="4" t="str">
        <f t="shared" si="1"/>
        <v>，2754601</v>
      </c>
      <c r="I10" s="4" t="str">
        <f>VLOOKUP(A10,HOP!A:U,21,0)</f>
        <v>直采</v>
      </c>
    </row>
    <row r="11" s="4" customFormat="1" spans="1:9">
      <c r="A11" s="5">
        <v>21696590315</v>
      </c>
      <c r="B11" s="6">
        <v>44875</v>
      </c>
      <c r="C11" s="6">
        <v>44876</v>
      </c>
      <c r="D11" s="4">
        <v>109</v>
      </c>
      <c r="E11" s="4" t="str">
        <f>VLOOKUP(A11,HOP!A:L,12,0)</f>
        <v>109.00</v>
      </c>
      <c r="F11" s="4" t="str">
        <f>VLOOKUP(A11,HOP!A:C,3,0)</f>
        <v>2772451</v>
      </c>
      <c r="G11" s="4">
        <f t="shared" si="0"/>
        <v>0</v>
      </c>
      <c r="H11" s="4" t="str">
        <f t="shared" si="1"/>
        <v>，2772451</v>
      </c>
      <c r="I11" s="4" t="str">
        <f>VLOOKUP(A11,HOP!A:U,21,0)</f>
        <v>直采</v>
      </c>
    </row>
    <row r="12" s="4" customFormat="1" spans="1:9">
      <c r="A12" s="5">
        <v>21739411325</v>
      </c>
      <c r="B12" s="6">
        <v>44873</v>
      </c>
      <c r="C12" s="6">
        <v>44876</v>
      </c>
      <c r="D12" s="4">
        <v>132</v>
      </c>
      <c r="E12" s="4" t="str">
        <f>VLOOKUP(A12,HOP!A:L,12,0)</f>
        <v>132.00</v>
      </c>
      <c r="F12" s="4" t="str">
        <f>VLOOKUP(A12,HOP!A:C,3,0)</f>
        <v>2781538</v>
      </c>
      <c r="G12" s="4">
        <f t="shared" si="0"/>
        <v>0</v>
      </c>
      <c r="H12" s="4" t="str">
        <f t="shared" si="1"/>
        <v>，2781538</v>
      </c>
      <c r="I12" s="4" t="str">
        <f>VLOOKUP(A12,HOP!A:U,21,0)</f>
        <v>直采</v>
      </c>
    </row>
    <row r="13" s="4" customFormat="1" spans="1:9">
      <c r="A13" s="5">
        <v>21741335727</v>
      </c>
      <c r="B13" s="6">
        <v>44874</v>
      </c>
      <c r="C13" s="6">
        <v>44876</v>
      </c>
      <c r="D13" s="4">
        <v>74</v>
      </c>
      <c r="E13" s="4" t="str">
        <f>VLOOKUP(A13,HOP!A:L,12,0)</f>
        <v>74.00</v>
      </c>
      <c r="F13" s="4" t="str">
        <f>VLOOKUP(A13,HOP!A:C,3,0)</f>
        <v>2782166</v>
      </c>
      <c r="G13" s="4">
        <f t="shared" si="0"/>
        <v>0</v>
      </c>
      <c r="H13" s="4" t="str">
        <f t="shared" si="1"/>
        <v>，2782166</v>
      </c>
      <c r="I13" s="4" t="str">
        <f>VLOOKUP(A13,HOP!A:U,21,0)</f>
        <v>直采</v>
      </c>
    </row>
    <row r="14" s="4" customFormat="1" hidden="1" spans="1:9">
      <c r="A14" s="5">
        <v>21760918658</v>
      </c>
      <c r="B14" s="6">
        <v>44875</v>
      </c>
      <c r="C14" s="6">
        <v>44876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21760968381</v>
      </c>
      <c r="B15" s="6">
        <v>44875</v>
      </c>
      <c r="C15" s="6">
        <v>44876</v>
      </c>
      <c r="D15" s="4">
        <v>76</v>
      </c>
      <c r="E15" s="4" t="str">
        <f>VLOOKUP(A15,HOP!A:L,12,0)</f>
        <v>76.00</v>
      </c>
      <c r="F15" s="4" t="str">
        <f>VLOOKUP(A15,HOP!A:C,3,0)</f>
        <v>2786813</v>
      </c>
      <c r="G15" s="4">
        <f t="shared" si="0"/>
        <v>0</v>
      </c>
      <c r="H15" s="4" t="str">
        <f t="shared" si="1"/>
        <v>，2786813</v>
      </c>
      <c r="I15" s="4" t="str">
        <f>VLOOKUP(A15,HOP!A:U,21,0)</f>
        <v>直采</v>
      </c>
    </row>
    <row r="16" s="4" customFormat="1" spans="1:10">
      <c r="A16" s="5">
        <v>18513205171</v>
      </c>
      <c r="B16" s="6">
        <v>44772</v>
      </c>
      <c r="C16" s="6">
        <v>44773</v>
      </c>
      <c r="D16" s="4">
        <v>132</v>
      </c>
      <c r="E16" s="4" t="e">
        <f>VLOOKUP(A16,HOP!A:L,12,0)</f>
        <v>#N/A</v>
      </c>
      <c r="F16" s="4">
        <v>2632779</v>
      </c>
      <c r="G16" s="4" t="e">
        <f t="shared" si="0"/>
        <v>#N/A</v>
      </c>
      <c r="H16" s="4" t="str">
        <f t="shared" si="1"/>
        <v>，2632779</v>
      </c>
      <c r="I16" s="4" t="e">
        <f>VLOOKUP(A16,HOP!A:U,21,0)</f>
        <v>#N/A</v>
      </c>
      <c r="J16" s="4" t="s">
        <v>108</v>
      </c>
    </row>
    <row r="18" spans="4:4">
      <c r="D18" s="4">
        <f>SUM(D2:D17)</f>
        <v>1436</v>
      </c>
    </row>
    <row r="22" spans="1:5">
      <c r="A22" s="4" t="s">
        <v>109</v>
      </c>
      <c r="D22" s="4">
        <v>1101</v>
      </c>
      <c r="E22" s="4">
        <v>8630.29</v>
      </c>
    </row>
    <row r="23" spans="1:5">
      <c r="A23" s="4" t="s">
        <v>110</v>
      </c>
      <c r="D23" s="4">
        <v>335</v>
      </c>
      <c r="E23" s="4">
        <v>2625.93</v>
      </c>
    </row>
    <row r="24" spans="1:5">
      <c r="A24" s="4" t="s">
        <v>111</v>
      </c>
      <c r="D24" s="4">
        <f>SUBTOTAL(9,D22:D23)</f>
        <v>1436</v>
      </c>
      <c r="E24" s="4">
        <f>SUBTOTAL(9,E22:E23)</f>
        <v>11256.22</v>
      </c>
    </row>
    <row r="25" spans="1:1">
      <c r="A25" s="4" t="s">
        <v>112</v>
      </c>
    </row>
  </sheetData>
  <autoFilter ref="A1:XFD18">
    <filterColumn colId="3">
      <filters blank="1">
        <filter val="261"/>
        <filter val="132"/>
        <filter val="153"/>
        <filter val="74"/>
        <filter val="95"/>
        <filter val="76"/>
        <filter val="186"/>
        <filter val="1436"/>
        <filter val="37"/>
        <filter val="107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21760968381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30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21742471290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132</v>
      </c>
      <c r="G3" s="1" t="s">
        <v>136</v>
      </c>
      <c r="H3" s="1" t="s">
        <v>138</v>
      </c>
      <c r="I3" s="1" t="s">
        <v>154</v>
      </c>
      <c r="J3" s="1" t="s">
        <v>30</v>
      </c>
      <c r="K3" s="1" t="s">
        <v>155</v>
      </c>
      <c r="L3" s="1" t="s">
        <v>155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156</v>
      </c>
      <c r="S3" s="1" t="s">
        <v>146</v>
      </c>
      <c r="T3" s="1" t="s">
        <v>147</v>
      </c>
      <c r="U3" s="1" t="s">
        <v>148</v>
      </c>
      <c r="V3" s="1" t="s">
        <v>157</v>
      </c>
    </row>
    <row r="4" s="1" customFormat="1" spans="1:22">
      <c r="A4" s="3">
        <v>21741335727</v>
      </c>
      <c r="B4" s="1" t="s">
        <v>150</v>
      </c>
      <c r="C4" s="1" t="s">
        <v>158</v>
      </c>
      <c r="D4" s="1" t="s">
        <v>152</v>
      </c>
      <c r="E4" s="1" t="s">
        <v>159</v>
      </c>
      <c r="F4" s="1" t="s">
        <v>132</v>
      </c>
      <c r="G4" s="1" t="s">
        <v>137</v>
      </c>
      <c r="H4" s="1" t="s">
        <v>138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162</v>
      </c>
      <c r="S4" s="1" t="s">
        <v>146</v>
      </c>
      <c r="T4" s="1" t="s">
        <v>147</v>
      </c>
      <c r="U4" s="1" t="s">
        <v>148</v>
      </c>
      <c r="V4" s="1" t="s">
        <v>157</v>
      </c>
    </row>
    <row r="5" s="1" customFormat="1" spans="1:22">
      <c r="A5" s="3">
        <v>21739411325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150</v>
      </c>
      <c r="G5" s="1" t="s">
        <v>137</v>
      </c>
      <c r="H5" s="1" t="s">
        <v>138</v>
      </c>
      <c r="I5" s="1" t="s">
        <v>167</v>
      </c>
      <c r="J5" s="1" t="s">
        <v>30</v>
      </c>
      <c r="K5" s="1" t="s">
        <v>168</v>
      </c>
      <c r="L5" s="1" t="s">
        <v>168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169</v>
      </c>
      <c r="S5" s="1" t="s">
        <v>146</v>
      </c>
      <c r="T5" s="1" t="s">
        <v>147</v>
      </c>
      <c r="U5" s="1" t="s">
        <v>148</v>
      </c>
      <c r="V5" s="1" t="s">
        <v>157</v>
      </c>
    </row>
    <row r="6" s="1" customFormat="1" spans="1:22">
      <c r="A6" s="3">
        <v>21715188237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163</v>
      </c>
      <c r="G6" s="1" t="s">
        <v>136</v>
      </c>
      <c r="H6" s="1" t="s">
        <v>138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176</v>
      </c>
      <c r="S6" s="1" t="s">
        <v>146</v>
      </c>
      <c r="T6" s="1" t="s">
        <v>147</v>
      </c>
      <c r="U6" s="1" t="s">
        <v>148</v>
      </c>
      <c r="V6" s="1" t="s">
        <v>157</v>
      </c>
    </row>
    <row r="7" s="1" customFormat="1" spans="1:22">
      <c r="A7" s="3">
        <v>21696590315</v>
      </c>
      <c r="B7" s="1" t="s">
        <v>177</v>
      </c>
      <c r="C7" s="1" t="s">
        <v>178</v>
      </c>
      <c r="D7" s="1" t="s">
        <v>179</v>
      </c>
      <c r="E7" s="1" t="s">
        <v>180</v>
      </c>
      <c r="F7" s="1" t="s">
        <v>136</v>
      </c>
      <c r="G7" s="1" t="s">
        <v>137</v>
      </c>
      <c r="H7" s="1" t="s">
        <v>138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183</v>
      </c>
      <c r="S7" s="1" t="s">
        <v>146</v>
      </c>
      <c r="T7" s="1" t="s">
        <v>147</v>
      </c>
      <c r="U7" s="1" t="s">
        <v>148</v>
      </c>
      <c r="V7" s="1" t="s">
        <v>184</v>
      </c>
    </row>
    <row r="8" s="1" customFormat="1" spans="1:22">
      <c r="A8" s="3">
        <v>21688218256</v>
      </c>
      <c r="B8" s="1" t="s">
        <v>177</v>
      </c>
      <c r="C8" s="1" t="s">
        <v>185</v>
      </c>
      <c r="D8" s="1" t="s">
        <v>179</v>
      </c>
      <c r="E8" s="1" t="s">
        <v>186</v>
      </c>
      <c r="F8" s="1" t="s">
        <v>132</v>
      </c>
      <c r="G8" s="1" t="s">
        <v>136</v>
      </c>
      <c r="H8" s="1" t="s">
        <v>138</v>
      </c>
      <c r="I8" s="1" t="s">
        <v>187</v>
      </c>
      <c r="J8" s="1" t="s">
        <v>30</v>
      </c>
      <c r="K8" s="1" t="s">
        <v>188</v>
      </c>
      <c r="L8" s="1" t="s">
        <v>188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189</v>
      </c>
      <c r="S8" s="1" t="s">
        <v>146</v>
      </c>
      <c r="T8" s="1" t="s">
        <v>147</v>
      </c>
      <c r="U8" s="1" t="s">
        <v>148</v>
      </c>
      <c r="V8" s="1" t="s">
        <v>184</v>
      </c>
    </row>
    <row r="9" s="1" customFormat="1" spans="1:22">
      <c r="A9" s="3">
        <v>21631611002</v>
      </c>
      <c r="B9" s="1" t="s">
        <v>190</v>
      </c>
      <c r="C9" s="1" t="s">
        <v>191</v>
      </c>
      <c r="D9" s="1" t="s">
        <v>192</v>
      </c>
      <c r="E9" s="1" t="s">
        <v>193</v>
      </c>
      <c r="F9" s="1" t="s">
        <v>163</v>
      </c>
      <c r="G9" s="1" t="s">
        <v>136</v>
      </c>
      <c r="H9" s="1" t="s">
        <v>138</v>
      </c>
      <c r="I9" s="1" t="s">
        <v>194</v>
      </c>
      <c r="J9" s="1" t="s">
        <v>30</v>
      </c>
      <c r="K9" s="1" t="s">
        <v>195</v>
      </c>
      <c r="L9" s="1" t="s">
        <v>195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196</v>
      </c>
      <c r="S9" s="1" t="s">
        <v>146</v>
      </c>
      <c r="T9" s="1" t="s">
        <v>147</v>
      </c>
      <c r="U9" s="1" t="s">
        <v>148</v>
      </c>
      <c r="V9" s="1" t="s">
        <v>157</v>
      </c>
    </row>
    <row r="10" s="1" customFormat="1" spans="1:22">
      <c r="A10" s="3">
        <v>21580894892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132</v>
      </c>
      <c r="G10" s="1" t="s">
        <v>136</v>
      </c>
      <c r="H10" s="1" t="s">
        <v>138</v>
      </c>
      <c r="I10" s="1" t="s">
        <v>201</v>
      </c>
      <c r="J10" s="1" t="s">
        <v>30</v>
      </c>
      <c r="K10" s="1" t="s">
        <v>155</v>
      </c>
      <c r="L10" s="1" t="s">
        <v>155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202</v>
      </c>
      <c r="S10" s="1" t="s">
        <v>146</v>
      </c>
      <c r="T10" s="1" t="s">
        <v>147</v>
      </c>
      <c r="U10" s="1" t="s">
        <v>203</v>
      </c>
      <c r="V10" s="1" t="s">
        <v>204</v>
      </c>
    </row>
    <row r="11" s="1" customFormat="1" spans="1:22">
      <c r="A11" s="3">
        <v>21512680285</v>
      </c>
      <c r="B11" s="1" t="s">
        <v>205</v>
      </c>
      <c r="C11" s="1" t="s">
        <v>206</v>
      </c>
      <c r="D11" s="1" t="s">
        <v>207</v>
      </c>
      <c r="E11" s="1" t="s">
        <v>208</v>
      </c>
      <c r="F11" s="1" t="s">
        <v>136</v>
      </c>
      <c r="G11" s="1" t="s">
        <v>137</v>
      </c>
      <c r="H11" s="1" t="s">
        <v>138</v>
      </c>
      <c r="I11" s="1" t="s">
        <v>209</v>
      </c>
      <c r="J11" s="1" t="s">
        <v>30</v>
      </c>
      <c r="K11" s="1" t="s">
        <v>210</v>
      </c>
      <c r="L11" s="1" t="s">
        <v>210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211</v>
      </c>
      <c r="S11" s="1" t="s">
        <v>146</v>
      </c>
      <c r="T11" s="1" t="s">
        <v>147</v>
      </c>
      <c r="U11" s="1" t="s">
        <v>148</v>
      </c>
      <c r="V11" s="1" t="s">
        <v>184</v>
      </c>
    </row>
    <row r="12" s="1" customFormat="1" spans="1:22">
      <c r="A12" s="3">
        <v>21085735072</v>
      </c>
      <c r="B12" s="1" t="s">
        <v>212</v>
      </c>
      <c r="C12" s="1" t="s">
        <v>213</v>
      </c>
      <c r="D12" s="1" t="s">
        <v>214</v>
      </c>
      <c r="E12" s="1" t="s">
        <v>215</v>
      </c>
      <c r="F12" s="1" t="s">
        <v>150</v>
      </c>
      <c r="G12" s="1" t="s">
        <v>137</v>
      </c>
      <c r="H12" s="1" t="s">
        <v>138</v>
      </c>
      <c r="I12" s="1" t="s">
        <v>216</v>
      </c>
      <c r="J12" s="1" t="s">
        <v>30</v>
      </c>
      <c r="K12" s="1" t="s">
        <v>217</v>
      </c>
      <c r="L12" s="1" t="s">
        <v>217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218</v>
      </c>
      <c r="S12" s="1" t="s">
        <v>146</v>
      </c>
      <c r="T12" s="1" t="s">
        <v>147</v>
      </c>
      <c r="U12" s="1" t="s">
        <v>203</v>
      </c>
      <c r="V12" s="1" t="s">
        <v>219</v>
      </c>
    </row>
    <row r="13" s="1" customFormat="1" spans="1:22">
      <c r="A13" s="3">
        <v>18394749284</v>
      </c>
      <c r="B13" s="1" t="s">
        <v>220</v>
      </c>
      <c r="C13" s="1" t="s">
        <v>221</v>
      </c>
      <c r="D13" s="1" t="s">
        <v>222</v>
      </c>
      <c r="E13" s="1" t="s">
        <v>223</v>
      </c>
      <c r="F13" s="1" t="s">
        <v>132</v>
      </c>
      <c r="G13" s="1" t="s">
        <v>136</v>
      </c>
      <c r="H13" s="1" t="s">
        <v>138</v>
      </c>
      <c r="I13" s="1" t="s">
        <v>224</v>
      </c>
      <c r="J13" s="1" t="s">
        <v>30</v>
      </c>
      <c r="K13" s="1" t="s">
        <v>155</v>
      </c>
      <c r="L13" s="1" t="s">
        <v>155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225</v>
      </c>
      <c r="S13" s="1" t="s">
        <v>146</v>
      </c>
      <c r="T13" s="1" t="s">
        <v>147</v>
      </c>
      <c r="U13" s="1" t="s">
        <v>203</v>
      </c>
      <c r="V13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2022-11-14T02:11:25Z</dcterms:created>
  <dcterms:modified xsi:type="dcterms:W3CDTF">2022-11-14T02:44:34Z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9F6CBCE781AE402A9DFCB22FCC187CB6</vt:lpwstr>
  </property>
  <property fmtid="{D5CDD505-2E9C-101B-9397-08002B2CF9AE}" pid="3" name="KSOProductBuildVer">
    <vt:lpwstr>2052-11.1.0.12763</vt:lpwstr>
  </property>
</Properties>
</file>