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<sst xmlns="http://schemas.openxmlformats.org/spreadsheetml/2006/main" count="311" uniqueCount="156">
  <si>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</si>
  <si>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</si>
  <si>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</si>
  <si>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</si>
  <si>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</si>
  <si>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</si>
  <si>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</si>
  <si>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</si>
  <si>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</si>
  <si>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</si>
  <si>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</si>
  <si>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</si>
  <si>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</si>
  <si>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</si>
  <si>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</si>
  <si>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</si>
  <si>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</si>
  <si>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</si>
  <si>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</si>
  <si>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</si>
  <si>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</si>
  <si>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</si>
  <si>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</si>
  <si>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</si>
  <si>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</si>
  <si>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18062646583	</t>
  </si>
  <si>
    <t>Ctrip</t>
  </si>
  <si>
    <t>正常</t>
  </si>
  <si>
    <t>[蒲种]普冲定制酒店(Bespoke Hotel Puchong)(44686480)</t>
  </si>
  <si>
    <t>豪华房(双人床或双床)&lt;不退款&gt;&lt;2人入住&gt;</t>
  </si>
  <si>
    <t>USD</t>
  </si>
  <si>
    <t>Oe/Lays,Oe/Lays</t>
  </si>
  <si>
    <t>CA5326221115USD</t>
  </si>
  <si>
    <t>未提现</t>
  </si>
  <si>
    <t>携程开票</t>
  </si>
  <si>
    <t xml:space="preserve">	</t>
  </si>
  <si>
    <t xml:space="preserve">EXP-1954841969	</t>
  </si>
  <si>
    <t xml:space="preserve">18850177006	</t>
  </si>
  <si>
    <t>[弗朗斯地区鲁瓦西]坎帕内尔鲁瓦西酒店(Hotel Campanile Roissy)(39040263)</t>
  </si>
  <si>
    <t>标准双人房&lt;2人入住&gt;&lt;不退款&gt;</t>
  </si>
  <si>
    <t>Jaffrennou/gisele</t>
  </si>
  <si>
    <t xml:space="preserve">2367721620	</t>
  </si>
  <si>
    <t xml:space="preserve">21224191910	</t>
  </si>
  <si>
    <t>[曼谷]曼谷文华中心点大酒店 (SHA Plus+)(Mandarin Hotel Managed by Centre Point)(40724209)</t>
  </si>
  <si>
    <t>行政房&lt;2人入住&gt;&lt;不退款&gt;</t>
  </si>
  <si>
    <t>Marmion/SebastienPierrelucien,Marmion/SebastienPierrelucien</t>
  </si>
  <si>
    <t>取消</t>
  </si>
  <si>
    <t xml:space="preserve">21693950959	</t>
  </si>
  <si>
    <t>[八打灵再也]聚艺酒店(Qliq Damansara)(37281119)</t>
  </si>
  <si>
    <t>高级双床房&lt;2人入住&gt;&lt;不退款&gt;</t>
  </si>
  <si>
    <t>Lee/Vannesa Sze Jie</t>
  </si>
  <si>
    <t xml:space="preserve">2771806	</t>
  </si>
  <si>
    <t xml:space="preserve">4720636213c7e212b	</t>
  </si>
  <si>
    <t xml:space="preserve">21759109475	</t>
  </si>
  <si>
    <t>[瓜拉龙运]登嘉楼丹绒佳拉月之影度假村- 全球奢华精品酒店(Tanjong Jara Resort - Small Luxury Hotels of the World)(44793446)</t>
  </si>
  <si>
    <t>邦布房&lt;2人入住&gt;&lt;不退款&gt;</t>
  </si>
  <si>
    <t>Syed Yusoff/Sharifah Farihah</t>
  </si>
  <si>
    <t xml:space="preserve">2786233	</t>
  </si>
  <si>
    <t xml:space="preserve">165751815	</t>
  </si>
  <si>
    <t xml:space="preserve">21760010503	</t>
  </si>
  <si>
    <t>[普吉岛]普吉岛艾希莉焦点酒店 (SHA Extra Plus)(Ashlee Hub Hotel Patong (SHA Extra Plus))(37425413)</t>
  </si>
  <si>
    <t>豪华房&lt;2人入住&gt;&lt;不退款&gt;</t>
  </si>
  <si>
    <t>Taha/Ayad,Taha/Ayad</t>
  </si>
  <si>
    <t xml:space="preserve">2786502	</t>
  </si>
  <si>
    <t xml:space="preserve">224815-816.	</t>
  </si>
  <si>
    <t xml:space="preserve">21761153299	</t>
  </si>
  <si>
    <t>sofia/jasmin</t>
  </si>
  <si>
    <t xml:space="preserve">2786887	</t>
  </si>
  <si>
    <t xml:space="preserve">165805267	</t>
  </si>
  <si>
    <t xml:space="preserve">999221776233766	</t>
  </si>
  <si>
    <t>[巴黎]巴黎拿破仑酒店(Hôtel Napoleon Paris)(44690086)</t>
  </si>
  <si>
    <t>WANG/MIN,Zhao/Rong</t>
  </si>
  <si>
    <t xml:space="preserve">2791105	</t>
  </si>
  <si>
    <t xml:space="preserve">27006SE023846	</t>
  </si>
  <si>
    <t>，</t>
  </si>
  <si>
    <t>A221115105005481</t>
  </si>
  <si>
    <t>A221115105054481</t>
  </si>
  <si>
    <t>USD / HKD 当前参考汇率: 7.83677</t>
  </si>
  <si>
    <t>总计：939 USD/
7358.73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</si>
  <si>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</si>
  <si>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</si>
  <si>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</si>
  <si>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</si>
  <si>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</si>
  <si>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</si>
  <si>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</si>
  <si>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</si>
  <si>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</si>
  <si>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</si>
  <si>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</si>
  <si>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</si>
  <si>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</si>
  <si>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</si>
  <si>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</si>
  <si>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</si>
  <si>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</si>
  <si>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</si>
  <si>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</si>
  <si>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2022-11-02</t>
  </si>
  <si>
    <t>2771806</t>
  </si>
  <si>
    <t>聚艺酒店</t>
  </si>
  <si>
    <t>Lee Vannesa Sze Jie</t>
  </si>
  <si>
    <t>2022-11-11</t>
  </si>
  <si>
    <t>2022-11-12</t>
  </si>
  <si>
    <t>退房日周结</t>
  </si>
  <si>
    <t>313.65</t>
  </si>
  <si>
    <t>43.00</t>
  </si>
  <si>
    <t>0</t>
  </si>
  <si>
    <t>0.00</t>
  </si>
  <si>
    <t>携程盛景国际直连</t>
  </si>
  <si>
    <t>01.010677</t>
  </si>
  <si>
    <t>2022-11-02 14:52:26</t>
  </si>
  <si>
    <t>否</t>
  </si>
  <si>
    <t>汇智国际旅游发展有限公司</t>
  </si>
  <si>
    <t>直连</t>
  </si>
  <si>
    <t>马来西亚</t>
  </si>
  <si>
    <t>2022-08-23</t>
  </si>
  <si>
    <t>2664895</t>
  </si>
  <si>
    <t>坎帕内尔鲁瓦西酒店</t>
  </si>
  <si>
    <t>Jaffrennou gisele</t>
  </si>
  <si>
    <t>329.45</t>
  </si>
  <si>
    <t>48.00</t>
  </si>
  <si>
    <t>2022-08-23 19:40:13</t>
  </si>
  <si>
    <t>法国</t>
  </si>
  <si>
    <t>2022-11-09</t>
  </si>
  <si>
    <t>2786502</t>
  </si>
  <si>
    <t>普吉艾希莉焦点酒店</t>
  </si>
  <si>
    <t>Taha Ayad,Taha Ayad</t>
  </si>
  <si>
    <t>2022-11-10</t>
  </si>
  <si>
    <t>754.00</t>
  </si>
  <si>
    <t>104.00</t>
  </si>
  <si>
    <t>2022-11-10 10:35:31</t>
  </si>
  <si>
    <t>直采</t>
  </si>
  <si>
    <t>泰国</t>
  </si>
  <si>
    <t>2786233</t>
  </si>
  <si>
    <t>月之影度假村</t>
  </si>
  <si>
    <t>Syed Yusoff Sharifah Farihah</t>
  </si>
  <si>
    <t>1051.25</t>
  </si>
  <si>
    <t>145.00</t>
  </si>
  <si>
    <t>2022-11-10 16:13:19</t>
  </si>
  <si>
    <t>2791105</t>
  </si>
  <si>
    <t>巴黎拿破仑酒店</t>
  </si>
  <si>
    <t>WANG MIN,Zhao Rong</t>
  </si>
  <si>
    <t>2997.65</t>
  </si>
  <si>
    <t>416.00</t>
  </si>
  <si>
    <t>2022-11-11 16:56:58</t>
  </si>
  <si>
    <t>2022-06-06</t>
  </si>
  <si>
    <t>2578739</t>
  </si>
  <si>
    <t>普冲定制酒店</t>
  </si>
  <si>
    <t>Oe Lays,Oe Lays</t>
  </si>
  <si>
    <t>253.63</t>
  </si>
  <si>
    <t>38.00</t>
  </si>
  <si>
    <t>2022-06-06 18:21:43</t>
  </si>
  <si>
    <t>2786887</t>
  </si>
  <si>
    <t>sofia jasmin</t>
  </si>
  <si>
    <t>2022-11-11 10:25:13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</si>
</sst>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13</xdr:col>
      <xdr:colOff>657225</xdr:colOff>
      <xdr:row>50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229850" cy="502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44876</v>
      </c>
      <c r="G2" s="6">
        <v>44877</v>
      </c>
      <c r="H2" s="4">
        <v>1</v>
      </c>
      <c r="I2" s="4">
        <v>1</v>
      </c>
      <c r="J2" s="4">
        <v>1</v>
      </c>
      <c r="K2" s="4" t="s">
        <v>30</v>
      </c>
      <c r="L2" s="4">
        <v>38</v>
      </c>
      <c r="M2" s="4">
        <v>38</v>
      </c>
      <c r="N2" s="4" t="s">
        <v>31</v>
      </c>
      <c r="O2" s="4" t="s">
        <v>32</v>
      </c>
      <c r="P2" s="4" t="s">
        <v>33</v>
      </c>
      <c r="Q2" s="4">
        <v>0</v>
      </c>
      <c r="R2" s="7">
        <v>44718</v>
      </c>
      <c r="S2" s="6">
        <v>44880</v>
      </c>
      <c r="T2" s="4" t="s">
        <v>34</v>
      </c>
      <c r="U2" s="4">
        <v>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44876</v>
      </c>
      <c r="G3" s="6">
        <v>44877</v>
      </c>
      <c r="H3" s="4">
        <v>1</v>
      </c>
      <c r="I3" s="4">
        <v>1</v>
      </c>
      <c r="J3" s="4">
        <v>1</v>
      </c>
      <c r="K3" s="4" t="s">
        <v>30</v>
      </c>
      <c r="L3" s="4">
        <v>48</v>
      </c>
      <c r="M3" s="4">
        <v>48</v>
      </c>
      <c r="N3" s="4" t="s">
        <v>40</v>
      </c>
      <c r="O3" s="4" t="s">
        <v>32</v>
      </c>
      <c r="P3" s="4" t="s">
        <v>33</v>
      </c>
      <c r="Q3" s="4">
        <v>0</v>
      </c>
      <c r="R3" s="7">
        <v>44796</v>
      </c>
      <c r="S3" s="6">
        <v>44880</v>
      </c>
      <c r="T3" s="4" t="s">
        <v>34</v>
      </c>
      <c r="U3" s="4">
        <v>48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44875</v>
      </c>
      <c r="G4" s="6">
        <v>44877</v>
      </c>
      <c r="H4" s="4">
        <v>1</v>
      </c>
      <c r="I4" s="4">
        <v>2</v>
      </c>
      <c r="J4" s="4">
        <v>2</v>
      </c>
      <c r="K4" s="4" t="s">
        <v>30</v>
      </c>
      <c r="L4" s="4">
        <v>168</v>
      </c>
      <c r="M4" s="4">
        <v>168</v>
      </c>
      <c r="N4" s="4" t="s">
        <v>45</v>
      </c>
      <c r="O4" s="4" t="s">
        <v>32</v>
      </c>
      <c r="P4" s="4" t="s">
        <v>33</v>
      </c>
      <c r="Q4" s="4">
        <v>0</v>
      </c>
      <c r="R4" s="7">
        <v>44832</v>
      </c>
      <c r="S4" s="6">
        <v>44880</v>
      </c>
      <c r="T4" s="4" t="s">
        <v>34</v>
      </c>
      <c r="U4" s="4">
        <v>168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46</v>
      </c>
      <c r="D5" s="4" t="s">
        <v>43</v>
      </c>
      <c r="E5" s="4" t="s">
        <v>44</v>
      </c>
      <c r="F5" s="6">
        <v>44875</v>
      </c>
      <c r="G5" s="6">
        <v>44877</v>
      </c>
      <c r="H5" s="4">
        <v>1</v>
      </c>
      <c r="I5" s="4">
        <v>2</v>
      </c>
      <c r="J5" s="4">
        <v>2</v>
      </c>
      <c r="K5" s="4" t="s">
        <v>30</v>
      </c>
      <c r="L5" s="4">
        <v>-168</v>
      </c>
      <c r="M5" s="4">
        <v>-168</v>
      </c>
      <c r="N5" s="4" t="s">
        <v>45</v>
      </c>
      <c r="O5" s="4" t="s">
        <v>32</v>
      </c>
      <c r="P5" s="4" t="s">
        <v>33</v>
      </c>
      <c r="Q5" s="4">
        <v>0</v>
      </c>
      <c r="R5" s="7">
        <v>44832</v>
      </c>
      <c r="S5" s="6">
        <v>44880</v>
      </c>
      <c r="T5" s="4" t="s">
        <v>34</v>
      </c>
      <c r="U5" s="4">
        <v>-168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44876</v>
      </c>
      <c r="G6" s="6">
        <v>44877</v>
      </c>
      <c r="H6" s="4">
        <v>1</v>
      </c>
      <c r="I6" s="4">
        <v>1</v>
      </c>
      <c r="J6" s="4">
        <v>1</v>
      </c>
      <c r="K6" s="4" t="s">
        <v>30</v>
      </c>
      <c r="L6" s="4">
        <v>43</v>
      </c>
      <c r="M6" s="4">
        <v>43</v>
      </c>
      <c r="N6" s="4" t="s">
        <v>50</v>
      </c>
      <c r="O6" s="4" t="s">
        <v>32</v>
      </c>
      <c r="P6" s="4" t="s">
        <v>33</v>
      </c>
      <c r="Q6" s="4">
        <v>0</v>
      </c>
      <c r="R6" s="7">
        <v>44867</v>
      </c>
      <c r="S6" s="6">
        <v>44880</v>
      </c>
      <c r="T6" s="4" t="s">
        <v>34</v>
      </c>
      <c r="U6" s="4">
        <v>43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44876</v>
      </c>
      <c r="G7" s="6">
        <v>44877</v>
      </c>
      <c r="H7" s="4">
        <v>1</v>
      </c>
      <c r="I7" s="4">
        <v>1</v>
      </c>
      <c r="J7" s="4">
        <v>1</v>
      </c>
      <c r="K7" s="4" t="s">
        <v>30</v>
      </c>
      <c r="L7" s="4">
        <v>145</v>
      </c>
      <c r="M7" s="4">
        <v>145</v>
      </c>
      <c r="N7" s="4" t="s">
        <v>56</v>
      </c>
      <c r="O7" s="4" t="s">
        <v>32</v>
      </c>
      <c r="P7" s="4" t="s">
        <v>33</v>
      </c>
      <c r="Q7" s="4">
        <v>0</v>
      </c>
      <c r="R7" s="7">
        <v>44874</v>
      </c>
      <c r="S7" s="6">
        <v>44880</v>
      </c>
      <c r="T7" s="4" t="s">
        <v>34</v>
      </c>
      <c r="U7" s="4">
        <v>145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44875</v>
      </c>
      <c r="G8" s="6">
        <v>44877</v>
      </c>
      <c r="H8" s="4">
        <v>2</v>
      </c>
      <c r="I8" s="4">
        <v>2</v>
      </c>
      <c r="J8" s="4">
        <v>4</v>
      </c>
      <c r="K8" s="4" t="s">
        <v>30</v>
      </c>
      <c r="L8" s="4">
        <v>104</v>
      </c>
      <c r="M8" s="4">
        <v>104</v>
      </c>
      <c r="N8" s="4" t="s">
        <v>62</v>
      </c>
      <c r="O8" s="4" t="s">
        <v>32</v>
      </c>
      <c r="P8" s="4" t="s">
        <v>33</v>
      </c>
      <c r="Q8" s="4">
        <v>0</v>
      </c>
      <c r="R8" s="7">
        <v>44874</v>
      </c>
      <c r="S8" s="6">
        <v>44880</v>
      </c>
      <c r="T8" s="4" t="s">
        <v>34</v>
      </c>
      <c r="U8" s="4">
        <v>104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54</v>
      </c>
      <c r="E9" s="4" t="s">
        <v>55</v>
      </c>
      <c r="F9" s="6">
        <v>44876</v>
      </c>
      <c r="G9" s="6">
        <v>44877</v>
      </c>
      <c r="H9" s="4">
        <v>1</v>
      </c>
      <c r="I9" s="4">
        <v>1</v>
      </c>
      <c r="J9" s="4">
        <v>1</v>
      </c>
      <c r="K9" s="4" t="s">
        <v>30</v>
      </c>
      <c r="L9" s="4">
        <v>145</v>
      </c>
      <c r="M9" s="4">
        <v>145</v>
      </c>
      <c r="N9" s="4" t="s">
        <v>66</v>
      </c>
      <c r="O9" s="4" t="s">
        <v>32</v>
      </c>
      <c r="P9" s="4" t="s">
        <v>33</v>
      </c>
      <c r="Q9" s="4">
        <v>0</v>
      </c>
      <c r="R9" s="7">
        <v>44874</v>
      </c>
      <c r="S9" s="6">
        <v>44880</v>
      </c>
      <c r="T9" s="4" t="s">
        <v>34</v>
      </c>
      <c r="U9" s="4">
        <v>145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44</v>
      </c>
      <c r="F10" s="6">
        <v>44876</v>
      </c>
      <c r="G10" s="6">
        <v>44877</v>
      </c>
      <c r="H10" s="4">
        <v>1</v>
      </c>
      <c r="I10" s="4">
        <v>1</v>
      </c>
      <c r="J10" s="4">
        <v>1</v>
      </c>
      <c r="K10" s="4" t="s">
        <v>30</v>
      </c>
      <c r="L10" s="4">
        <v>416</v>
      </c>
      <c r="M10" s="4">
        <v>416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44876</v>
      </c>
      <c r="S10" s="6">
        <v>44880</v>
      </c>
      <c r="T10" s="4" t="s">
        <v>34</v>
      </c>
      <c r="U10" s="4">
        <v>416</v>
      </c>
      <c r="V10" s="4">
        <v>0</v>
      </c>
      <c r="W10" s="4">
        <v>0</v>
      </c>
      <c r="X10" s="4" t="s">
        <v>72</v>
      </c>
      <c r="Y10" s="4" t="s">
        <v>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4" sqref="A14:E17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</v>
      </c>
    </row>
    <row r="2" s="4" customFormat="1" spans="1:9">
      <c r="A2" s="5">
        <v>18062646583</v>
      </c>
      <c r="B2" s="6">
        <v>44876</v>
      </c>
      <c r="C2" s="6">
        <v>44877</v>
      </c>
      <c r="D2" s="4">
        <v>38</v>
      </c>
      <c r="E2" s="4" t="str">
        <f>VLOOKUP(A2,HOP!A:L,12,0)</f>
        <v>38.00</v>
      </c>
      <c r="F2" s="4" t="str">
        <f>VLOOKUP(A2,HOP!A:C,3,0)</f>
        <v>2578739</v>
      </c>
      <c r="G2" s="4">
        <f>D2-E2</f>
        <v>0</v>
      </c>
      <c r="H2" s="4" t="str">
        <f>$H$1&amp;F2</f>
        <v>，2578739</v>
      </c>
      <c r="I2" s="4" t="str">
        <f>VLOOKUP(A2,HOP!A:U,21,0)</f>
        <v>直连</v>
      </c>
    </row>
    <row r="3" s="4" customFormat="1" spans="1:9">
      <c r="A3" s="5">
        <v>18850177006</v>
      </c>
      <c r="B3" s="6">
        <v>44876</v>
      </c>
      <c r="C3" s="6">
        <v>44877</v>
      </c>
      <c r="D3" s="4">
        <v>48</v>
      </c>
      <c r="E3" s="4" t="str">
        <f>VLOOKUP(A3,HOP!A:L,12,0)</f>
        <v>48.00</v>
      </c>
      <c r="F3" s="4" t="str">
        <f>VLOOKUP(A3,HOP!A:C,3,0)</f>
        <v>2664895</v>
      </c>
      <c r="G3" s="4">
        <f t="shared" ref="G3:G9" si="0">D3-E3</f>
        <v>0</v>
      </c>
      <c r="H3" s="4" t="str">
        <f t="shared" ref="H3:H9" si="1">$H$1&amp;F3</f>
        <v>，2664895</v>
      </c>
      <c r="I3" s="4" t="str">
        <f>VLOOKUP(A3,HOP!A:U,21,0)</f>
        <v>直连</v>
      </c>
    </row>
    <row r="4" s="4" customFormat="1" hidden="1" spans="1:9">
      <c r="A4" s="5">
        <v>21224191910</v>
      </c>
      <c r="B4" s="6">
        <v>44875</v>
      </c>
      <c r="C4" s="6">
        <v>44877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21693950959</v>
      </c>
      <c r="B5" s="6">
        <v>44876</v>
      </c>
      <c r="C5" s="6">
        <v>44877</v>
      </c>
      <c r="D5" s="4">
        <v>43</v>
      </c>
      <c r="E5" s="4" t="str">
        <f>VLOOKUP(A5,HOP!A:L,12,0)</f>
        <v>43.00</v>
      </c>
      <c r="F5" s="4" t="str">
        <f>VLOOKUP(A5,HOP!A:C,3,0)</f>
        <v>2771806</v>
      </c>
      <c r="G5" s="4">
        <f t="shared" si="0"/>
        <v>0</v>
      </c>
      <c r="H5" s="4" t="str">
        <f t="shared" si="1"/>
        <v>，2771806</v>
      </c>
      <c r="I5" s="4" t="str">
        <f>VLOOKUP(A5,HOP!A:U,21,0)</f>
        <v>直连</v>
      </c>
    </row>
    <row r="6" s="4" customFormat="1" spans="1:9">
      <c r="A6" s="5">
        <v>21759109475</v>
      </c>
      <c r="B6" s="6">
        <v>44876</v>
      </c>
      <c r="C6" s="6">
        <v>44877</v>
      </c>
      <c r="D6" s="4">
        <v>145</v>
      </c>
      <c r="E6" s="4" t="str">
        <f>VLOOKUP(A6,HOP!A:L,12,0)</f>
        <v>145.00</v>
      </c>
      <c r="F6" s="4" t="str">
        <f>VLOOKUP(A6,HOP!A:C,3,0)</f>
        <v>2786233</v>
      </c>
      <c r="G6" s="4">
        <f t="shared" si="0"/>
        <v>0</v>
      </c>
      <c r="H6" s="4" t="str">
        <f t="shared" si="1"/>
        <v>，2786233</v>
      </c>
      <c r="I6" s="4" t="str">
        <f>VLOOKUP(A6,HOP!A:U,21,0)</f>
        <v>直采</v>
      </c>
    </row>
    <row r="7" s="4" customFormat="1" spans="1:9">
      <c r="A7" s="5">
        <v>21760010503</v>
      </c>
      <c r="B7" s="6">
        <v>44875</v>
      </c>
      <c r="C7" s="6">
        <v>44877</v>
      </c>
      <c r="D7" s="4">
        <v>104</v>
      </c>
      <c r="E7" s="4" t="str">
        <f>VLOOKUP(A7,HOP!A:L,12,0)</f>
        <v>104.00</v>
      </c>
      <c r="F7" s="4" t="str">
        <f>VLOOKUP(A7,HOP!A:C,3,0)</f>
        <v>2786502</v>
      </c>
      <c r="G7" s="4">
        <f t="shared" si="0"/>
        <v>0</v>
      </c>
      <c r="H7" s="4" t="str">
        <f t="shared" si="1"/>
        <v>，2786502</v>
      </c>
      <c r="I7" s="4" t="str">
        <f>VLOOKUP(A7,HOP!A:U,21,0)</f>
        <v>直采</v>
      </c>
    </row>
    <row r="8" s="4" customFormat="1" spans="1:9">
      <c r="A8" s="5">
        <v>21761153299</v>
      </c>
      <c r="B8" s="6">
        <v>44876</v>
      </c>
      <c r="C8" s="6">
        <v>44877</v>
      </c>
      <c r="D8" s="4">
        <v>145</v>
      </c>
      <c r="E8" s="4" t="str">
        <f>VLOOKUP(A8,HOP!A:L,12,0)</f>
        <v>145.00</v>
      </c>
      <c r="F8" s="4" t="str">
        <f>VLOOKUP(A8,HOP!A:C,3,0)</f>
        <v>2786887</v>
      </c>
      <c r="G8" s="4">
        <f t="shared" si="0"/>
        <v>0</v>
      </c>
      <c r="H8" s="4" t="str">
        <f t="shared" si="1"/>
        <v>，2786887</v>
      </c>
      <c r="I8" s="4" t="str">
        <f>VLOOKUP(A8,HOP!A:U,21,0)</f>
        <v>直采</v>
      </c>
    </row>
    <row r="9" s="4" customFormat="1" spans="1:9">
      <c r="A9" s="5">
        <v>999221776233766</v>
      </c>
      <c r="B9" s="6">
        <v>44876</v>
      </c>
      <c r="C9" s="6">
        <v>44877</v>
      </c>
      <c r="D9" s="4">
        <v>416</v>
      </c>
      <c r="E9" s="4" t="str">
        <f>VLOOKUP(A9,HOP!A:L,12,0)</f>
        <v>416.00</v>
      </c>
      <c r="F9" s="4" t="str">
        <f>VLOOKUP(A9,HOP!A:C,3,0)</f>
        <v>2791105</v>
      </c>
      <c r="G9" s="4">
        <f t="shared" si="0"/>
        <v>0</v>
      </c>
      <c r="H9" s="4" t="str">
        <f t="shared" si="1"/>
        <v>，2791105</v>
      </c>
      <c r="I9" s="4" t="str">
        <f>VLOOKUP(A9,HOP!A:U,21,0)</f>
        <v>直连</v>
      </c>
    </row>
    <row r="11" spans="4:4">
      <c r="D11" s="4">
        <f>SUM(D2:D10)</f>
        <v>939</v>
      </c>
    </row>
    <row r="14" spans="1:5">
      <c r="A14" s="4" t="s">
        <v>75</v>
      </c>
      <c r="D14" s="4">
        <v>394</v>
      </c>
      <c r="E14" s="4">
        <v>3087.69</v>
      </c>
    </row>
    <row r="15" spans="1:5">
      <c r="A15" s="4" t="s">
        <v>76</v>
      </c>
      <c r="D15" s="4">
        <v>545</v>
      </c>
      <c r="E15" s="4">
        <v>4271.04</v>
      </c>
    </row>
    <row r="16" spans="1:5">
      <c r="A16" s="4" t="s">
        <v>77</v>
      </c>
      <c r="D16" s="4">
        <f>SUBTOTAL(9,D14:D15)</f>
        <v>939</v>
      </c>
      <c r="E16" s="4">
        <f>SUBTOTAL(9,E14:E15)</f>
        <v>7358.73</v>
      </c>
    </row>
    <row r="17" spans="1:1">
      <c r="A17" s="4" t="s">
        <v>78</v>
      </c>
    </row>
  </sheetData>
  <autoFilter ref="A1:XFD17">
    <filterColumn colId="3">
      <filters blank="1">
        <filter val="43"/>
        <filter val="104"/>
        <filter val="145"/>
        <filter val="416"/>
        <filter val="38"/>
        <filter val="48"/>
        <filter val="93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  <c r="U1" s="2" t="s">
        <v>96</v>
      </c>
      <c r="V1" s="2" t="s">
        <v>97</v>
      </c>
    </row>
    <row r="2" s="1" customFormat="1" spans="1:22">
      <c r="A2" s="3">
        <v>21693950959</v>
      </c>
      <c r="B2" s="1" t="s">
        <v>98</v>
      </c>
      <c r="C2" s="1" t="s">
        <v>99</v>
      </c>
      <c r="D2" s="1" t="s">
        <v>100</v>
      </c>
      <c r="E2" s="1" t="s">
        <v>101</v>
      </c>
      <c r="F2" s="1" t="s">
        <v>102</v>
      </c>
      <c r="G2" s="1" t="s">
        <v>103</v>
      </c>
      <c r="H2" s="1" t="s">
        <v>104</v>
      </c>
      <c r="I2" s="1" t="s">
        <v>105</v>
      </c>
      <c r="J2" s="1" t="s">
        <v>30</v>
      </c>
      <c r="K2" s="1" t="s">
        <v>106</v>
      </c>
      <c r="L2" s="1" t="s">
        <v>106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 t="s">
        <v>114</v>
      </c>
      <c r="V2" s="1" t="s">
        <v>115</v>
      </c>
    </row>
    <row r="3" s="1" customFormat="1" spans="1:22">
      <c r="A3" s="3">
        <v>18850177006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102</v>
      </c>
      <c r="G3" s="1" t="s">
        <v>103</v>
      </c>
      <c r="H3" s="1" t="s">
        <v>104</v>
      </c>
      <c r="I3" s="1" t="s">
        <v>120</v>
      </c>
      <c r="J3" s="1" t="s">
        <v>30</v>
      </c>
      <c r="K3" s="1" t="s">
        <v>121</v>
      </c>
      <c r="L3" s="1" t="s">
        <v>121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122</v>
      </c>
      <c r="S3" s="1" t="s">
        <v>112</v>
      </c>
      <c r="T3" s="1" t="s">
        <v>113</v>
      </c>
      <c r="U3" s="1" t="s">
        <v>114</v>
      </c>
      <c r="V3" s="1" t="s">
        <v>123</v>
      </c>
    </row>
    <row r="4" s="1" customFormat="1" spans="1:22">
      <c r="A4" s="3">
        <v>21760010503</v>
      </c>
      <c r="B4" s="1" t="s">
        <v>124</v>
      </c>
      <c r="C4" s="1" t="s">
        <v>125</v>
      </c>
      <c r="D4" s="1" t="s">
        <v>126</v>
      </c>
      <c r="E4" s="1" t="s">
        <v>127</v>
      </c>
      <c r="F4" s="1" t="s">
        <v>128</v>
      </c>
      <c r="G4" s="1" t="s">
        <v>103</v>
      </c>
      <c r="H4" s="1" t="s">
        <v>104</v>
      </c>
      <c r="I4" s="1" t="s">
        <v>129</v>
      </c>
      <c r="J4" s="1" t="s">
        <v>30</v>
      </c>
      <c r="K4" s="1" t="s">
        <v>130</v>
      </c>
      <c r="L4" s="1" t="s">
        <v>130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110</v>
      </c>
      <c r="R4" s="1" t="s">
        <v>131</v>
      </c>
      <c r="S4" s="1" t="s">
        <v>112</v>
      </c>
      <c r="T4" s="1" t="s">
        <v>113</v>
      </c>
      <c r="U4" s="1" t="s">
        <v>132</v>
      </c>
      <c r="V4" s="1" t="s">
        <v>133</v>
      </c>
    </row>
    <row r="5" s="1" customFormat="1" spans="1:22">
      <c r="A5" s="3">
        <v>21759109475</v>
      </c>
      <c r="B5" s="1" t="s">
        <v>124</v>
      </c>
      <c r="C5" s="1" t="s">
        <v>134</v>
      </c>
      <c r="D5" s="1" t="s">
        <v>135</v>
      </c>
      <c r="E5" s="1" t="s">
        <v>136</v>
      </c>
      <c r="F5" s="1" t="s">
        <v>102</v>
      </c>
      <c r="G5" s="1" t="s">
        <v>103</v>
      </c>
      <c r="H5" s="1" t="s">
        <v>104</v>
      </c>
      <c r="I5" s="1" t="s">
        <v>137</v>
      </c>
      <c r="J5" s="1" t="s">
        <v>30</v>
      </c>
      <c r="K5" s="1" t="s">
        <v>138</v>
      </c>
      <c r="L5" s="1" t="s">
        <v>138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110</v>
      </c>
      <c r="R5" s="1" t="s">
        <v>139</v>
      </c>
      <c r="S5" s="1" t="s">
        <v>112</v>
      </c>
      <c r="T5" s="1" t="s">
        <v>113</v>
      </c>
      <c r="U5" s="1" t="s">
        <v>132</v>
      </c>
      <c r="V5" s="1" t="s">
        <v>115</v>
      </c>
    </row>
    <row r="6" s="1" customFormat="1" spans="1:22">
      <c r="A6" s="3">
        <v>999221776233766</v>
      </c>
      <c r="B6" s="1" t="s">
        <v>102</v>
      </c>
      <c r="C6" s="1" t="s">
        <v>140</v>
      </c>
      <c r="D6" s="1" t="s">
        <v>141</v>
      </c>
      <c r="E6" s="1" t="s">
        <v>142</v>
      </c>
      <c r="F6" s="1" t="s">
        <v>102</v>
      </c>
      <c r="G6" s="1" t="s">
        <v>103</v>
      </c>
      <c r="H6" s="1" t="s">
        <v>104</v>
      </c>
      <c r="I6" s="1" t="s">
        <v>143</v>
      </c>
      <c r="J6" s="1" t="s">
        <v>30</v>
      </c>
      <c r="K6" s="1" t="s">
        <v>144</v>
      </c>
      <c r="L6" s="1" t="s">
        <v>144</v>
      </c>
      <c r="M6" s="1" t="s">
        <v>107</v>
      </c>
      <c r="N6" s="1" t="s">
        <v>107</v>
      </c>
      <c r="O6" s="1" t="s">
        <v>108</v>
      </c>
      <c r="P6" s="1" t="s">
        <v>109</v>
      </c>
      <c r="Q6" s="1" t="s">
        <v>110</v>
      </c>
      <c r="R6" s="1" t="s">
        <v>145</v>
      </c>
      <c r="S6" s="1" t="s">
        <v>112</v>
      </c>
      <c r="T6" s="1" t="s">
        <v>113</v>
      </c>
      <c r="U6" s="1" t="s">
        <v>114</v>
      </c>
      <c r="V6" s="1" t="s">
        <v>123</v>
      </c>
    </row>
    <row r="7" s="1" customFormat="1" spans="1:22">
      <c r="A7" s="3">
        <v>18062646583</v>
      </c>
      <c r="B7" s="1" t="s">
        <v>146</v>
      </c>
      <c r="C7" s="1" t="s">
        <v>147</v>
      </c>
      <c r="D7" s="1" t="s">
        <v>148</v>
      </c>
      <c r="E7" s="1" t="s">
        <v>149</v>
      </c>
      <c r="F7" s="1" t="s">
        <v>102</v>
      </c>
      <c r="G7" s="1" t="s">
        <v>103</v>
      </c>
      <c r="H7" s="1" t="s">
        <v>104</v>
      </c>
      <c r="I7" s="1" t="s">
        <v>150</v>
      </c>
      <c r="J7" s="1" t="s">
        <v>30</v>
      </c>
      <c r="K7" s="1" t="s">
        <v>151</v>
      </c>
      <c r="L7" s="1" t="s">
        <v>151</v>
      </c>
      <c r="M7" s="1" t="s">
        <v>107</v>
      </c>
      <c r="N7" s="1" t="s">
        <v>107</v>
      </c>
      <c r="O7" s="1" t="s">
        <v>108</v>
      </c>
      <c r="P7" s="1" t="s">
        <v>109</v>
      </c>
      <c r="Q7" s="1" t="s">
        <v>110</v>
      </c>
      <c r="R7" s="1" t="s">
        <v>152</v>
      </c>
      <c r="S7" s="1" t="s">
        <v>112</v>
      </c>
      <c r="T7" s="1" t="s">
        <v>113</v>
      </c>
      <c r="U7" s="1" t="s">
        <v>114</v>
      </c>
      <c r="V7" s="1" t="s">
        <v>115</v>
      </c>
    </row>
    <row r="8" s="1" customFormat="1" spans="1:22">
      <c r="A8" s="3">
        <v>21761153299</v>
      </c>
      <c r="B8" s="1" t="s">
        <v>124</v>
      </c>
      <c r="C8" s="1" t="s">
        <v>153</v>
      </c>
      <c r="D8" s="1" t="s">
        <v>135</v>
      </c>
      <c r="E8" s="1" t="s">
        <v>154</v>
      </c>
      <c r="F8" s="1" t="s">
        <v>102</v>
      </c>
      <c r="G8" s="1" t="s">
        <v>103</v>
      </c>
      <c r="H8" s="1" t="s">
        <v>104</v>
      </c>
      <c r="I8" s="1" t="s">
        <v>137</v>
      </c>
      <c r="J8" s="1" t="s">
        <v>30</v>
      </c>
      <c r="K8" s="1" t="s">
        <v>138</v>
      </c>
      <c r="L8" s="1" t="s">
        <v>138</v>
      </c>
      <c r="M8" s="1" t="s">
        <v>107</v>
      </c>
      <c r="N8" s="1" t="s">
        <v>107</v>
      </c>
      <c r="O8" s="1" t="s">
        <v>108</v>
      </c>
      <c r="P8" s="1" t="s">
        <v>109</v>
      </c>
      <c r="Q8" s="1" t="s">
        <v>110</v>
      </c>
      <c r="R8" s="1" t="s">
        <v>155</v>
      </c>
      <c r="S8" s="1" t="s">
        <v>112</v>
      </c>
      <c r="T8" s="1" t="s">
        <v>113</v>
      </c>
      <c r="U8" s="1" t="s">
        <v>132</v>
      </c>
      <c r="V8" s="1" t="s">
        <v>115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2022-11-15T02:23:07Z</dcterms:created>
  <dcterms:modified xsi:type="dcterms:W3CDTF">2022-11-15T02:49:04Z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4D21EB69AD1342B6A9CC668E4414D756</vt:lpwstr>
  </property>
  <property fmtid="{D5CDD505-2E9C-101B-9397-08002B2CF9AE}" pid="3" name="KSOProductBuildVer">
    <vt:lpwstr>2052-11.1.0.12763</vt:lpwstr>
  </property>
</Properties>
</file>