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<sst xmlns="http://schemas.openxmlformats.org/spreadsheetml/2006/main" count="154" uniqueCount="90">
  <si>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</si>
  <si>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</si>
  <si>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</si>
  <si>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</si>
  <si>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</si>
  <si>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</si>
  <si>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</si>
  <si>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</si>
  <si>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</si>
  <si>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</si>
  <si>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</si>
  <si>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</si>
  <si>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</si>
  <si>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</si>
  <si>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</si>
  <si>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</si>
  <si>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</si>
  <si>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</si>
  <si>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</si>
  <si>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</si>
  <si>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</si>
  <si>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</si>
  <si>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</si>
  <si>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</si>
  <si>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</si>
  <si>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999221634682982	</t>
  </si>
  <si>
    <t>Ctrip</t>
  </si>
  <si>
    <t>正常</t>
  </si>
  <si>
    <t>[长沙]长沙会展诺富特酒店(80251071)</t>
  </si>
  <si>
    <t>标准双床房&lt;至多8间&gt;&lt;2人入住&gt;&lt;早餐&gt;</t>
  </si>
  <si>
    <t>CNY</t>
  </si>
  <si>
    <t>尹艳娟</t>
  </si>
  <si>
    <t>CA13744221116CNY</t>
  </si>
  <si>
    <t>未提现</t>
  </si>
  <si>
    <t>携程开票</t>
  </si>
  <si>
    <t xml:space="preserve">2768261	</t>
  </si>
  <si>
    <t xml:space="preserve">	</t>
  </si>
  <si>
    <t xml:space="preserve">999221635462818	</t>
  </si>
  <si>
    <t>[贵阳]宜尚酒店(贵阳黔灵山店)(80247049)</t>
  </si>
  <si>
    <t>特惠双床房&lt;至多8间&gt;&lt;2人入住&gt;</t>
  </si>
  <si>
    <t>苏宁</t>
  </si>
  <si>
    <t xml:space="preserve">2768479	</t>
  </si>
  <si>
    <t xml:space="preserve">R_0851039_2442929	</t>
  </si>
  <si>
    <t xml:space="preserve">999221635474294	</t>
  </si>
  <si>
    <t xml:space="preserve">2768481	</t>
  </si>
  <si>
    <t>，</t>
  </si>
  <si>
    <t xml:space="preserve"> 786 CNY</t>
  </si>
  <si>
    <t>A221116093705481</t>
  </si>
  <si>
    <t>总计：786元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</si>
  <si>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</si>
  <si>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</si>
  <si>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</si>
  <si>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</si>
  <si>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</si>
  <si>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</si>
  <si>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</si>
  <si>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</si>
  <si>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</si>
  <si>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</si>
  <si>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</si>
  <si>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</si>
  <si>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</si>
  <si>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</si>
  <si>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</si>
  <si>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</si>
  <si>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</si>
  <si>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</si>
  <si>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</si>
  <si>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</si>
  <si>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2768481</t>
  </si>
  <si>
    <t>宜尚酒店(贵阳黔灵山店)</t>
  </si>
  <si>
    <t>2022-11-01</t>
  </si>
  <si>
    <t>退房日月结</t>
  </si>
  <si>
    <t>158.00</t>
  </si>
  <si>
    <t>RMB</t>
  </si>
  <si>
    <t>0</t>
  </si>
  <si>
    <t>0.00</t>
  </si>
  <si>
    <t>携程汇登国内直连</t>
  </si>
  <si>
    <t>01.011264</t>
  </si>
  <si>
    <t>2022-10-31 18:30:42</t>
  </si>
  <si>
    <t>否</t>
  </si>
  <si>
    <t>广州汇登信息科技有限公司</t>
  </si>
  <si>
    <t>直连</t>
  </si>
  <si>
    <t>中国</t>
  </si>
  <si>
    <t>2768479</t>
  </si>
  <si>
    <t>2022-10-31 18:17:47</t>
  </si>
  <si>
    <t>2768261</t>
  </si>
  <si>
    <t>长沙会展诺富特酒店</t>
  </si>
  <si>
    <t>470.00</t>
  </si>
  <si>
    <t>2022-10-31 16:21:55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</si>
</sst>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44865</v>
      </c>
      <c r="G2" s="6">
        <v>44866</v>
      </c>
      <c r="H2" s="4">
        <v>1</v>
      </c>
      <c r="I2" s="4">
        <v>1</v>
      </c>
      <c r="J2" s="4">
        <v>1</v>
      </c>
      <c r="K2" s="4" t="s">
        <v>30</v>
      </c>
      <c r="L2" s="4">
        <v>470</v>
      </c>
      <c r="M2" s="4">
        <v>470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44865</v>
      </c>
      <c r="S2" s="6">
        <v>44881</v>
      </c>
      <c r="T2" s="4" t="s">
        <v>34</v>
      </c>
      <c r="U2" s="4">
        <v>470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44865</v>
      </c>
      <c r="G3" s="6">
        <v>44866</v>
      </c>
      <c r="H3" s="4">
        <v>1</v>
      </c>
      <c r="I3" s="4">
        <v>1</v>
      </c>
      <c r="J3" s="4">
        <v>1</v>
      </c>
      <c r="K3" s="4" t="s">
        <v>30</v>
      </c>
      <c r="L3" s="4">
        <v>158</v>
      </c>
      <c r="M3" s="4">
        <v>158</v>
      </c>
      <c r="N3" s="4" t="s">
        <v>40</v>
      </c>
      <c r="O3" s="4" t="s">
        <v>32</v>
      </c>
      <c r="P3" s="4" t="s">
        <v>33</v>
      </c>
      <c r="Q3" s="4">
        <v>0</v>
      </c>
      <c r="R3" s="7">
        <v>44865</v>
      </c>
      <c r="S3" s="6">
        <v>44881</v>
      </c>
      <c r="T3" s="4" t="s">
        <v>34</v>
      </c>
      <c r="U3" s="4">
        <v>158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44865</v>
      </c>
      <c r="G4" s="6">
        <v>44866</v>
      </c>
      <c r="H4" s="4">
        <v>1</v>
      </c>
      <c r="I4" s="4">
        <v>1</v>
      </c>
      <c r="J4" s="4">
        <v>1</v>
      </c>
      <c r="K4" s="4" t="s">
        <v>30</v>
      </c>
      <c r="L4" s="4">
        <v>158</v>
      </c>
      <c r="M4" s="4">
        <v>158</v>
      </c>
      <c r="N4" s="4" t="s">
        <v>40</v>
      </c>
      <c r="O4" s="4" t="s">
        <v>32</v>
      </c>
      <c r="P4" s="4" t="s">
        <v>33</v>
      </c>
      <c r="Q4" s="4">
        <v>0</v>
      </c>
      <c r="R4" s="7">
        <v>44865</v>
      </c>
      <c r="S4" s="6">
        <v>44881</v>
      </c>
      <c r="T4" s="4" t="s">
        <v>34</v>
      </c>
      <c r="U4" s="4">
        <v>158</v>
      </c>
      <c r="V4" s="4">
        <v>0</v>
      </c>
      <c r="W4" s="4">
        <v>0</v>
      </c>
      <c r="X4" s="4" t="s">
        <v>44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999221634682982</v>
      </c>
      <c r="B2" s="6">
        <v>44865</v>
      </c>
      <c r="C2" s="6">
        <v>44866</v>
      </c>
      <c r="D2" s="4">
        <v>470</v>
      </c>
      <c r="E2" s="4" t="str">
        <f>VLOOKUP(A2,HOP!A:L,12,0)</f>
        <v>470.00</v>
      </c>
      <c r="F2" s="4" t="str">
        <f>VLOOKUP(A2,HOP!A:C,3,0)</f>
        <v>2768261</v>
      </c>
      <c r="G2" s="4">
        <f>D2-E2</f>
        <v>0</v>
      </c>
      <c r="H2" s="4" t="str">
        <f>$H$1&amp;F2</f>
        <v>，2768261</v>
      </c>
      <c r="I2" s="4" t="str">
        <f>VLOOKUP(A2,HOP!A:U,21,0)</f>
        <v>直连</v>
      </c>
    </row>
    <row r="3" s="4" customFormat="1" spans="1:9">
      <c r="A3" s="5">
        <v>999221635462818</v>
      </c>
      <c r="B3" s="6">
        <v>44865</v>
      </c>
      <c r="C3" s="6">
        <v>44866</v>
      </c>
      <c r="D3" s="4">
        <v>158</v>
      </c>
      <c r="E3" s="4" t="str">
        <f>VLOOKUP(A3,HOP!A:L,12,0)</f>
        <v>158.00</v>
      </c>
      <c r="F3" s="4" t="str">
        <f>VLOOKUP(A3,HOP!A:C,3,0)</f>
        <v>2768479</v>
      </c>
      <c r="G3" s="4">
        <f>D3-E3</f>
        <v>0</v>
      </c>
      <c r="H3" s="4" t="str">
        <f>$H$1&amp;F3</f>
        <v>，2768479</v>
      </c>
      <c r="I3" s="4" t="str">
        <f>VLOOKUP(A3,HOP!A:U,21,0)</f>
        <v>直连</v>
      </c>
    </row>
    <row r="4" s="4" customFormat="1" spans="1:9">
      <c r="A4" s="5">
        <v>999221635474294</v>
      </c>
      <c r="B4" s="6">
        <v>44865</v>
      </c>
      <c r="C4" s="6">
        <v>44866</v>
      </c>
      <c r="D4" s="4">
        <v>158</v>
      </c>
      <c r="E4" s="4" t="str">
        <f>VLOOKUP(A4,HOP!A:L,12,0)</f>
        <v>158.00</v>
      </c>
      <c r="F4" s="4" t="str">
        <f>VLOOKUP(A4,HOP!A:C,3,0)</f>
        <v>2768481</v>
      </c>
      <c r="G4" s="4">
        <f>D4-E4</f>
        <v>0</v>
      </c>
      <c r="H4" s="4" t="str">
        <f>$H$1&amp;F4</f>
        <v>，2768481</v>
      </c>
      <c r="I4" s="4" t="str">
        <f>VLOOKUP(A4,HOP!A:U,21,0)</f>
        <v>直连</v>
      </c>
    </row>
    <row r="6" spans="4:4">
      <c r="D6" s="4">
        <f>SUM(D2:D5)</f>
        <v>786</v>
      </c>
    </row>
    <row r="7" spans="4:4">
      <c r="D7" s="4" t="s">
        <v>46</v>
      </c>
    </row>
    <row r="10" spans="1:1">
      <c r="A10" s="4" t="s">
        <v>47</v>
      </c>
    </row>
    <row r="11" spans="1:1">
      <c r="A11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999221635474294</v>
      </c>
      <c r="B2" s="1" t="s">
        <v>68</v>
      </c>
      <c r="C2" s="1" t="s">
        <v>69</v>
      </c>
      <c r="D2" s="1" t="s">
        <v>70</v>
      </c>
      <c r="E2" s="1" t="s">
        <v>40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999221635462818</v>
      </c>
      <c r="B3" s="1" t="s">
        <v>68</v>
      </c>
      <c r="C3" s="1" t="s">
        <v>84</v>
      </c>
      <c r="D3" s="1" t="s">
        <v>70</v>
      </c>
      <c r="E3" s="1" t="s">
        <v>40</v>
      </c>
      <c r="F3" s="1" t="s">
        <v>68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73</v>
      </c>
      <c r="L3" s="1" t="s">
        <v>73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85</v>
      </c>
      <c r="S3" s="1" t="s">
        <v>80</v>
      </c>
      <c r="T3" s="1" t="s">
        <v>81</v>
      </c>
      <c r="U3" s="1" t="s">
        <v>82</v>
      </c>
      <c r="V3" s="1" t="s">
        <v>83</v>
      </c>
    </row>
    <row r="4" s="1" customFormat="1" spans="1:22">
      <c r="A4" s="3">
        <v>999221634682982</v>
      </c>
      <c r="B4" s="1" t="s">
        <v>68</v>
      </c>
      <c r="C4" s="1" t="s">
        <v>86</v>
      </c>
      <c r="D4" s="1" t="s">
        <v>87</v>
      </c>
      <c r="E4" s="1" t="s">
        <v>31</v>
      </c>
      <c r="F4" s="1" t="s">
        <v>68</v>
      </c>
      <c r="G4" s="1" t="s">
        <v>71</v>
      </c>
      <c r="H4" s="1" t="s">
        <v>72</v>
      </c>
      <c r="I4" s="1" t="s">
        <v>88</v>
      </c>
      <c r="J4" s="1" t="s">
        <v>74</v>
      </c>
      <c r="K4" s="1" t="s">
        <v>88</v>
      </c>
      <c r="L4" s="1" t="s">
        <v>88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89</v>
      </c>
      <c r="S4" s="1" t="s">
        <v>80</v>
      </c>
      <c r="T4" s="1" t="s">
        <v>81</v>
      </c>
      <c r="U4" s="1" t="s">
        <v>82</v>
      </c>
      <c r="V4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2022-11-16T01:31:03Z</dcterms:created>
  <dcterms:modified xsi:type="dcterms:W3CDTF">2022-11-16T01:35:27Z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4FDFAA7F8CFF43D1AE9EC42D253C4C23</vt:lpwstr>
  </property>
  <property fmtid="{D5CDD505-2E9C-101B-9397-08002B2CF9AE}" pid="3" name="KSOProductBuildVer">
    <vt:lpwstr>2052-11.1.0.12763</vt:lpwstr>
  </property>
</Properties>
</file>