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对账!$A$1:$X$23</definedName>
  </definedNames>
  <calcPr calcId="144525"/>
</workbook>
</file>

<file path=xl/sharedStrings.xml><?xml version="1.0" encoding="utf-8"?>
<sst xmlns="http://schemas.openxmlformats.org/spreadsheetml/2006/main" count="755" uniqueCount="301">
  <si>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</si>
  <si>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</si>
  <si>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</si>
  <si>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</si>
  <si>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</si>
  <si>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</si>
  <si>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</si>
  <si>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</si>
  <si>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</si>
  <si>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</si>
  <si>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</si>
  <si>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</si>
  <si>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</si>
  <si>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</si>
  <si>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</si>
  <si>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</si>
  <si>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</si>
  <si>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</si>
  <si>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</si>
  <si>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</si>
  <si>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</si>
  <si>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</si>
  <si>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</si>
  <si>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</si>
  <si>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</si>
  <si>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18007904885	</t>
  </si>
  <si>
    <t>Ctrip</t>
  </si>
  <si>
    <t>正常</t>
  </si>
  <si>
    <t>[蒲种]普冲定制酒店(Bespoke Hotel Puchong)(44686480)</t>
  </si>
  <si>
    <t>豪华房(双人床或双床)&lt;不退款&gt;&lt;2人入住&gt;</t>
  </si>
  <si>
    <t>USD</t>
  </si>
  <si>
    <t>Oe/Lays,Oe/Lays</t>
  </si>
  <si>
    <t>CA5326221116USD</t>
  </si>
  <si>
    <t>未提现</t>
  </si>
  <si>
    <t>携程开票</t>
  </si>
  <si>
    <t xml:space="preserve">	</t>
  </si>
  <si>
    <t xml:space="preserve">EXP-1949465328	</t>
  </si>
  <si>
    <t xml:space="preserve">18810701468	</t>
  </si>
  <si>
    <t>[瓦尔多夫]乐纳尔德海德贝格瓦尔道夫酒店(Leonardo Hotel Heidelberg Walldorf)(39039756)</t>
  </si>
  <si>
    <t>舒适房&lt;不退款&gt;&lt;2人入住&gt;</t>
  </si>
  <si>
    <t>Bondar/Vladimir</t>
  </si>
  <si>
    <t xml:space="preserve">LNDO096730	</t>
  </si>
  <si>
    <t xml:space="preserve">18885337477	</t>
  </si>
  <si>
    <t>[新加坡]新加坡卡尔登酒店 (Staycation Approved)(Carlton Hotel Singapore (Staycation Approved))(40721473)</t>
  </si>
  <si>
    <t>豪华特大床房&lt;2人入住&gt;&lt;不退款&gt;&lt;早餐&gt;</t>
  </si>
  <si>
    <t>Goh/Falicia Qi Yun</t>
  </si>
  <si>
    <t xml:space="preserve">2654575	</t>
  </si>
  <si>
    <t xml:space="preserve">21559345161	</t>
  </si>
  <si>
    <t>[福冈]the b 福冈博多(the b hakata)(37236612)</t>
  </si>
  <si>
    <t>标准双人床房&lt;2人入住&gt;&lt;不适用日本客人&gt;&lt;不退款&gt;</t>
  </si>
  <si>
    <t>HUANG/SHENGWEI</t>
  </si>
  <si>
    <t xml:space="preserve">2755986	</t>
  </si>
  <si>
    <t xml:space="preserve">21589336891	</t>
  </si>
  <si>
    <t>[吉隆坡]铂尔曼吉隆坡城市中心大酒店(Pullman Kuala Lumpur City Centre Hotel &amp; Residences)(40721671)</t>
  </si>
  <si>
    <t>豪华房&lt;2人入住&gt;&lt;不退款&gt;</t>
  </si>
  <si>
    <t>Lieow/Adila</t>
  </si>
  <si>
    <t xml:space="preserve">2761206	</t>
  </si>
  <si>
    <t xml:space="preserve">879692	</t>
  </si>
  <si>
    <t xml:space="preserve">21598761423	</t>
  </si>
  <si>
    <t>[首尔]三井酒店(Hotel Samjung)(37236514)</t>
  </si>
  <si>
    <t>标准双人房&lt;2人入住&gt;&lt;不退款&gt;</t>
  </si>
  <si>
    <t>Jung/Myeongsu,Jung/Myeongsu</t>
  </si>
  <si>
    <t xml:space="preserve">2762621	</t>
  </si>
  <si>
    <t xml:space="preserve">22026003	</t>
  </si>
  <si>
    <t xml:space="preserve">21624635792	</t>
  </si>
  <si>
    <t>Mui/Woon,Mui/Woon</t>
  </si>
  <si>
    <t xml:space="preserve">2767346	</t>
  </si>
  <si>
    <t xml:space="preserve">22026202	</t>
  </si>
  <si>
    <t xml:space="preserve">21686636081	</t>
  </si>
  <si>
    <t>yang/ji eun,yang/ji eun</t>
  </si>
  <si>
    <t xml:space="preserve">2770608	</t>
  </si>
  <si>
    <t xml:space="preserve">22026423	</t>
  </si>
  <si>
    <t xml:space="preserve">21687043277	</t>
  </si>
  <si>
    <t>Park/A-Young</t>
  </si>
  <si>
    <t xml:space="preserve">2770738	</t>
  </si>
  <si>
    <t xml:space="preserve">22026425	</t>
  </si>
  <si>
    <t xml:space="preserve">21693046396	</t>
  </si>
  <si>
    <t>Heo/Sangsoo,Heo/Sangsoo</t>
  </si>
  <si>
    <t xml:space="preserve">2771588	</t>
  </si>
  <si>
    <t xml:space="preserve">22026544	</t>
  </si>
  <si>
    <t xml:space="preserve">21695025243	</t>
  </si>
  <si>
    <t>[吉隆坡]吉隆坡柏威年酒店 · 悦榕庄管理(Pavilion Hotel Kuala Lumpur Managed by Banyan Tree)(40759685)</t>
  </si>
  <si>
    <t>城市绿洲特大床房&lt;2人入住&gt;&lt;不退款&gt;&lt;早餐&gt;</t>
  </si>
  <si>
    <t>chee hui/yap,chee hui/yap</t>
  </si>
  <si>
    <t xml:space="preserve">2772073	</t>
  </si>
  <si>
    <t xml:space="preserve">199993	</t>
  </si>
  <si>
    <t xml:space="preserve">21698364861	</t>
  </si>
  <si>
    <t>jung/eunyul</t>
  </si>
  <si>
    <t xml:space="preserve">2772979	</t>
  </si>
  <si>
    <t xml:space="preserve">22026612	</t>
  </si>
  <si>
    <t xml:space="preserve">21742347887	</t>
  </si>
  <si>
    <t>[马卡蒂]新世界马卡蒂酒店(New World Makati Hotel)(37221886)</t>
  </si>
  <si>
    <t>奢华客房, 1 张特大床&lt;2人入住&gt;&lt;不退款&gt;&lt;早餐&gt;</t>
  </si>
  <si>
    <t>Cuevas/Christian,Cuevas/Christian,Cuevas/Christian,Cuevas/Christian,Cuevas/Christian</t>
  </si>
  <si>
    <t xml:space="preserve">2782551	</t>
  </si>
  <si>
    <t xml:space="preserve">56	</t>
  </si>
  <si>
    <t xml:space="preserve">21753631224	</t>
  </si>
  <si>
    <t>城市绿洲俱乐部特大床房&lt;2人入住&gt;&lt;不退款&gt;&lt;早餐&gt;</t>
  </si>
  <si>
    <t>ALMUSTAQIM /ARINEE,ALMUSTAQIM/SUKIT</t>
  </si>
  <si>
    <t xml:space="preserve">2785545	</t>
  </si>
  <si>
    <t xml:space="preserve">201588	</t>
  </si>
  <si>
    <t xml:space="preserve">21768027199	</t>
  </si>
  <si>
    <t>[甲米]甲米都喜天丽海滨度假酒店(SHA Extra Plus)(Dusit Thani Krabi Beach Resort(SHA Extra Plus))(40721541)</t>
  </si>
  <si>
    <t>Hosselet/Flip,Hosselet/Flip</t>
  </si>
  <si>
    <t xml:space="preserve">2789248	</t>
  </si>
  <si>
    <t xml:space="preserve">21771580402	</t>
  </si>
  <si>
    <t>[曼谷]曼谷铂尔曼皇权酒店 (SHA Plus+)(Pullman Bangkok King Power)(37197346)</t>
  </si>
  <si>
    <t>ZHAO/YU</t>
  </si>
  <si>
    <t xml:space="preserve">2789392	</t>
  </si>
  <si>
    <t xml:space="preserve">1163694	</t>
  </si>
  <si>
    <t xml:space="preserve">21772674661	</t>
  </si>
  <si>
    <t>[黎牙实比]蓝莲花酒店(Lotus Blu Hotel)(37230485)</t>
  </si>
  <si>
    <t>豪华客房&lt;2人入住&gt;&lt;不退款&gt;</t>
  </si>
  <si>
    <t>Palmer/Liwayway,Palmer/Liwayway</t>
  </si>
  <si>
    <t xml:space="preserve">2789756	</t>
  </si>
  <si>
    <t>取消</t>
  </si>
  <si>
    <t xml:space="preserve">21773086212	</t>
  </si>
  <si>
    <t xml:space="preserve">2789937	</t>
  </si>
  <si>
    <t xml:space="preserve">547247	</t>
  </si>
  <si>
    <t xml:space="preserve">21773193569	</t>
  </si>
  <si>
    <t>Mier/Dean John,Mier/Dean John</t>
  </si>
  <si>
    <t xml:space="preserve">2789972	</t>
  </si>
  <si>
    <t xml:space="preserve">999221773782232	</t>
  </si>
  <si>
    <t>[肯辛顿-切尔西区]伦勃朗酒店(The Rembrandt)(37207737)</t>
  </si>
  <si>
    <t>行政客房, 1 张双人床&lt;2人入住&gt;&lt;不退款&gt;</t>
  </si>
  <si>
    <t>CHEN/YILIN</t>
  </si>
  <si>
    <t xml:space="preserve">2790218	</t>
  </si>
  <si>
    <t xml:space="preserve">acknowledge	</t>
  </si>
  <si>
    <t xml:space="preserve">21780916758	</t>
  </si>
  <si>
    <t>[吉隆坡]吉隆坡·觅酒店，傲途格精选(Hotel Stripes Kuala Lumpur, Autograph Collection)(40721533)</t>
  </si>
  <si>
    <t>豪华双床客房&lt;2人入住&gt;&lt;不退款&gt;</t>
  </si>
  <si>
    <t>WANG/CHUNJIAN</t>
  </si>
  <si>
    <t xml:space="preserve">2792919	</t>
  </si>
  <si>
    <t xml:space="preserve">165877879	</t>
  </si>
  <si>
    <t xml:space="preserve">21780995912	</t>
  </si>
  <si>
    <t>[芭堤雅]芭堤雅SN优佳酒店 (SHA Plus+)(SN Plus Hotel - SHA Plus)(37196083)</t>
  </si>
  <si>
    <t>高级双床房&lt;2人入住&gt;&lt;不退款&gt;</t>
  </si>
  <si>
    <t>YU/ZHUJIE,WANG/WEI</t>
  </si>
  <si>
    <t xml:space="preserve">2792963	</t>
  </si>
  <si>
    <t xml:space="preserve">92674	</t>
  </si>
  <si>
    <t>，</t>
  </si>
  <si>
    <t>A221116105216481</t>
  </si>
  <si>
    <t>A221116105308481</t>
  </si>
  <si>
    <t>USD / HKD 当前参考汇率: 7.82149</t>
  </si>
  <si>
    <t>总计： 3498 USD/
27359.57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</si>
  <si>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</si>
  <si>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</si>
  <si>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</si>
  <si>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</si>
  <si>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</si>
  <si>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</si>
  <si>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</si>
  <si>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</si>
  <si>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</si>
  <si>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</si>
  <si>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</si>
  <si>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</si>
  <si>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</si>
  <si>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</si>
  <si>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</si>
  <si>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</si>
  <si>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</si>
  <si>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</si>
  <si>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</si>
  <si>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2022-11-12</t>
  </si>
  <si>
    <t>2792963</t>
  </si>
  <si>
    <t>芭堤雅SN优佳酒店 (SHA 认证)</t>
  </si>
  <si>
    <t>YU ZHUJIE,WANG WEI</t>
  </si>
  <si>
    <t>2022-11-13</t>
  </si>
  <si>
    <t>退房日周结</t>
  </si>
  <si>
    <t>412.77</t>
  </si>
  <si>
    <t>58.00</t>
  </si>
  <si>
    <t>0</t>
  </si>
  <si>
    <t>0.00</t>
  </si>
  <si>
    <t>携程盛景国际直连</t>
  </si>
  <si>
    <t>01.010677</t>
  </si>
  <si>
    <t>2022-11-12 12:23:48</t>
  </si>
  <si>
    <t>否</t>
  </si>
  <si>
    <t>汇智国际旅游发展有限公司</t>
  </si>
  <si>
    <t>直采</t>
  </si>
  <si>
    <t>泰国</t>
  </si>
  <si>
    <t>2792919</t>
  </si>
  <si>
    <t>吉隆坡·觅酒店，傲途格精选</t>
  </si>
  <si>
    <t>WANG CHUNJIAN</t>
  </si>
  <si>
    <t>711.67</t>
  </si>
  <si>
    <t>100.00</t>
  </si>
  <si>
    <t>2022-11-12 12:03:56</t>
  </si>
  <si>
    <t>马来西亚</t>
  </si>
  <si>
    <t>2022-11-11</t>
  </si>
  <si>
    <t>2790218</t>
  </si>
  <si>
    <t>伦勃朗酒店</t>
  </si>
  <si>
    <t>CHEN YILIN</t>
  </si>
  <si>
    <t>5714.28</t>
  </si>
  <si>
    <t>793.00</t>
  </si>
  <si>
    <t>2022-11-11 11:14:42</t>
  </si>
  <si>
    <t>直连</t>
  </si>
  <si>
    <t>英国</t>
  </si>
  <si>
    <t>2789937</t>
  </si>
  <si>
    <t>甲米都喜天丽海滨度假酒店</t>
  </si>
  <si>
    <t>Hosselet Flip,Hosselet Flip</t>
  </si>
  <si>
    <t>2075.30</t>
  </si>
  <si>
    <t>288.00</t>
  </si>
  <si>
    <t>2022-11-11 12:33:51</t>
  </si>
  <si>
    <t>2022-11-10</t>
  </si>
  <si>
    <t>2789392</t>
  </si>
  <si>
    <t>曼谷铂尔曼皇权酒店</t>
  </si>
  <si>
    <t>ZHAO YU</t>
  </si>
  <si>
    <t>776.82</t>
  </si>
  <si>
    <t>107.00</t>
  </si>
  <si>
    <t>2022-11-11 10:14:54</t>
  </si>
  <si>
    <t>2022-11-09</t>
  </si>
  <si>
    <t>2785545</t>
  </si>
  <si>
    <t>吉隆坡柏威年酒店 · 悦榕庄管理</t>
  </si>
  <si>
    <t>ALMUSTAQIM ARINEE,ALMUSTAQIM SUKIT</t>
  </si>
  <si>
    <t>2610.00</t>
  </si>
  <si>
    <t>360.00</t>
  </si>
  <si>
    <t>2022-11-09 14:48:35</t>
  </si>
  <si>
    <t>2022-11-08</t>
  </si>
  <si>
    <t>2782551</t>
  </si>
  <si>
    <t>马尼拉新世界酒店</t>
  </si>
  <si>
    <t>Cuevas Christian,Cuevas Christian,Cuevas Christian,Cuevas Christian,Cuevas Christian</t>
  </si>
  <si>
    <t>3108.75</t>
  </si>
  <si>
    <t>429.00</t>
  </si>
  <si>
    <t>2022-11-08 09:29:02</t>
  </si>
  <si>
    <t>菲律宾</t>
  </si>
  <si>
    <t>2022-11-03</t>
  </si>
  <si>
    <t>2772979</t>
  </si>
  <si>
    <t>首尔三井酒店</t>
  </si>
  <si>
    <t>jung eunyul</t>
  </si>
  <si>
    <t>745.22</t>
  </si>
  <si>
    <t>102.00</t>
  </si>
  <si>
    <t>2022-11-03 09:45:47</t>
  </si>
  <si>
    <t>韩国</t>
  </si>
  <si>
    <t>2022-11-02</t>
  </si>
  <si>
    <t>2772073</t>
  </si>
  <si>
    <t>chee hui yap,chee hui yap</t>
  </si>
  <si>
    <t>795.06</t>
  </si>
  <si>
    <t>109.00</t>
  </si>
  <si>
    <t>2022-11-02 17:28:01</t>
  </si>
  <si>
    <t>2771588</t>
  </si>
  <si>
    <t>Heo Sangsoo,Heo Sangsoo</t>
  </si>
  <si>
    <t>663.76</t>
  </si>
  <si>
    <t>91.00</t>
  </si>
  <si>
    <t>2022-11-02 23:05:00</t>
  </si>
  <si>
    <t>2022-11-01</t>
  </si>
  <si>
    <t>2770738</t>
  </si>
  <si>
    <t>Park A-Young</t>
  </si>
  <si>
    <t>666.05</t>
  </si>
  <si>
    <t>2022-11-02 14:35:50</t>
  </si>
  <si>
    <t>2770608</t>
  </si>
  <si>
    <t>yang ji eun,yang ji eun</t>
  </si>
  <si>
    <t>2022-11-02 14:36:29</t>
  </si>
  <si>
    <t>2022-10-30</t>
  </si>
  <si>
    <t>2767346</t>
  </si>
  <si>
    <t>Mui Woon,Mui Woon</t>
  </si>
  <si>
    <t>610.68</t>
  </si>
  <si>
    <t>84.00</t>
  </si>
  <si>
    <t>2022-10-31 08:45:06</t>
  </si>
  <si>
    <t>2022-10-27</t>
  </si>
  <si>
    <t>2762621</t>
  </si>
  <si>
    <t>Jung Myeongsu,Jung Myeongsu</t>
  </si>
  <si>
    <t>625.87</t>
  </si>
  <si>
    <t>87.00</t>
  </si>
  <si>
    <t>2022-10-28 09:24:27</t>
  </si>
  <si>
    <t>2022-10-26</t>
  </si>
  <si>
    <t>2761206</t>
  </si>
  <si>
    <t>铂尔曼吉隆坡城市中心大酒店</t>
  </si>
  <si>
    <t>Lieow Adila</t>
  </si>
  <si>
    <t>524.53</t>
  </si>
  <si>
    <t>72.00</t>
  </si>
  <si>
    <t>2022-10-27 10:43:55</t>
  </si>
  <si>
    <t>2022-10-23</t>
  </si>
  <si>
    <t>2755986</t>
  </si>
  <si>
    <t>the b 福冈博多</t>
  </si>
  <si>
    <t>HUANG SHENGWEI</t>
  </si>
  <si>
    <t>2594.43</t>
  </si>
  <si>
    <t>358.00</t>
  </si>
  <si>
    <t>2022-10-23 18:13:09</t>
  </si>
  <si>
    <t>日本</t>
  </si>
  <si>
    <t>2022-08-27</t>
  </si>
  <si>
    <t>2669546</t>
  </si>
  <si>
    <t>新加坡卡尔登酒店</t>
  </si>
  <si>
    <t>Goh Falicia Qi Yun</t>
  </si>
  <si>
    <t>1150.23</t>
  </si>
  <si>
    <t>167.00</t>
  </si>
  <si>
    <t>2022-08-29 13:08:09</t>
  </si>
  <si>
    <t>新加坡</t>
  </si>
  <si>
    <t>2022-08-20</t>
  </si>
  <si>
    <t>2660888</t>
  </si>
  <si>
    <t>乐纳尔德海德贝格瓦尔道夫酒店</t>
  </si>
  <si>
    <t>Bondar Vladimir</t>
  </si>
  <si>
    <t>492.05</t>
  </si>
  <si>
    <t>2022-08-20 02:21:38</t>
  </si>
  <si>
    <t>德国</t>
  </si>
  <si>
    <t>2022-05-27</t>
  </si>
  <si>
    <t>2565637</t>
  </si>
  <si>
    <t>普冲定制酒店</t>
  </si>
  <si>
    <t>Oe Lays,Oe Lays</t>
  </si>
  <si>
    <t>263.40</t>
  </si>
  <si>
    <t>39.00</t>
  </si>
  <si>
    <t>2022-05-27 20:00:37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</si>
</sst>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14</xdr:col>
      <xdr:colOff>57150</xdr:colOff>
      <xdr:row>63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14950"/>
          <a:ext cx="10344150" cy="5000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6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44877</v>
      </c>
      <c r="G2" s="7">
        <v>44878</v>
      </c>
      <c r="H2" s="5">
        <v>1</v>
      </c>
      <c r="I2" s="5">
        <v>1</v>
      </c>
      <c r="J2" s="5">
        <v>1</v>
      </c>
      <c r="K2" s="5" t="s">
        <v>30</v>
      </c>
      <c r="L2" s="5">
        <v>39</v>
      </c>
      <c r="M2" s="5">
        <v>39</v>
      </c>
      <c r="N2" s="5" t="s">
        <v>31</v>
      </c>
      <c r="O2" s="5" t="s">
        <v>32</v>
      </c>
      <c r="P2" s="5" t="s">
        <v>33</v>
      </c>
      <c r="Q2" s="5">
        <v>0</v>
      </c>
      <c r="R2" s="8">
        <v>44708</v>
      </c>
      <c r="S2" s="7">
        <v>44881</v>
      </c>
      <c r="T2" s="5" t="s">
        <v>34</v>
      </c>
      <c r="U2" s="5">
        <v>39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44877</v>
      </c>
      <c r="G3" s="7">
        <v>44878</v>
      </c>
      <c r="H3" s="5">
        <v>1</v>
      </c>
      <c r="I3" s="5">
        <v>1</v>
      </c>
      <c r="J3" s="5">
        <v>1</v>
      </c>
      <c r="K3" s="5" t="s">
        <v>30</v>
      </c>
      <c r="L3" s="5">
        <v>72</v>
      </c>
      <c r="M3" s="5">
        <v>72</v>
      </c>
      <c r="N3" s="5" t="s">
        <v>40</v>
      </c>
      <c r="O3" s="5" t="s">
        <v>32</v>
      </c>
      <c r="P3" s="5" t="s">
        <v>33</v>
      </c>
      <c r="Q3" s="5">
        <v>0</v>
      </c>
      <c r="R3" s="8">
        <v>44793</v>
      </c>
      <c r="S3" s="7">
        <v>44881</v>
      </c>
      <c r="T3" s="5" t="s">
        <v>34</v>
      </c>
      <c r="U3" s="5">
        <v>72</v>
      </c>
      <c r="V3" s="5">
        <v>0</v>
      </c>
      <c r="W3" s="5">
        <v>0</v>
      </c>
      <c r="X3" s="5" t="s">
        <v>35</v>
      </c>
      <c r="Y3" s="5" t="s">
        <v>41</v>
      </c>
    </row>
    <row r="4" s="5" customFormat="1" spans="1:25">
      <c r="A4" s="5" t="s">
        <v>42</v>
      </c>
      <c r="B4" s="5" t="s">
        <v>26</v>
      </c>
      <c r="C4" s="5" t="s">
        <v>27</v>
      </c>
      <c r="D4" s="5" t="s">
        <v>43</v>
      </c>
      <c r="E4" s="5" t="s">
        <v>44</v>
      </c>
      <c r="F4" s="7">
        <v>44877</v>
      </c>
      <c r="G4" s="7">
        <v>44878</v>
      </c>
      <c r="H4" s="5">
        <v>1</v>
      </c>
      <c r="I4" s="5">
        <v>1</v>
      </c>
      <c r="J4" s="5">
        <v>1</v>
      </c>
      <c r="K4" s="5" t="s">
        <v>30</v>
      </c>
      <c r="L4" s="5">
        <v>167</v>
      </c>
      <c r="M4" s="5">
        <v>167</v>
      </c>
      <c r="N4" s="5" t="s">
        <v>45</v>
      </c>
      <c r="O4" s="5" t="s">
        <v>32</v>
      </c>
      <c r="P4" s="5" t="s">
        <v>33</v>
      </c>
      <c r="Q4" s="5">
        <v>0</v>
      </c>
      <c r="R4" s="8">
        <v>44800</v>
      </c>
      <c r="S4" s="7">
        <v>44881</v>
      </c>
      <c r="T4" s="5" t="s">
        <v>34</v>
      </c>
      <c r="U4" s="5">
        <v>167</v>
      </c>
      <c r="V4" s="5">
        <v>0</v>
      </c>
      <c r="W4" s="5">
        <v>0</v>
      </c>
      <c r="X4" s="5" t="s">
        <v>35</v>
      </c>
      <c r="Y4" s="5" t="s">
        <v>46</v>
      </c>
    </row>
    <row r="5" s="5" customFormat="1" spans="1:25">
      <c r="A5" s="5" t="s">
        <v>47</v>
      </c>
      <c r="B5" s="5" t="s">
        <v>26</v>
      </c>
      <c r="C5" s="5" t="s">
        <v>27</v>
      </c>
      <c r="D5" s="5" t="s">
        <v>48</v>
      </c>
      <c r="E5" s="5" t="s">
        <v>49</v>
      </c>
      <c r="F5" s="7">
        <v>44876</v>
      </c>
      <c r="G5" s="7">
        <v>44878</v>
      </c>
      <c r="H5" s="5">
        <v>1</v>
      </c>
      <c r="I5" s="5">
        <v>2</v>
      </c>
      <c r="J5" s="5">
        <v>2</v>
      </c>
      <c r="K5" s="5" t="s">
        <v>30</v>
      </c>
      <c r="L5" s="5">
        <v>358</v>
      </c>
      <c r="M5" s="5">
        <v>358</v>
      </c>
      <c r="N5" s="5" t="s">
        <v>50</v>
      </c>
      <c r="O5" s="5" t="s">
        <v>32</v>
      </c>
      <c r="P5" s="5" t="s">
        <v>33</v>
      </c>
      <c r="Q5" s="5">
        <v>0</v>
      </c>
      <c r="R5" s="8">
        <v>44857</v>
      </c>
      <c r="S5" s="7">
        <v>44881</v>
      </c>
      <c r="T5" s="5" t="s">
        <v>34</v>
      </c>
      <c r="U5" s="5">
        <v>358</v>
      </c>
      <c r="V5" s="5">
        <v>0</v>
      </c>
      <c r="W5" s="5">
        <v>0</v>
      </c>
      <c r="X5" s="5" t="s">
        <v>51</v>
      </c>
      <c r="Y5" s="5" t="s">
        <v>35</v>
      </c>
    </row>
    <row r="6" s="5" customFormat="1" spans="1:25">
      <c r="A6" s="5" t="s">
        <v>52</v>
      </c>
      <c r="B6" s="5" t="s">
        <v>26</v>
      </c>
      <c r="C6" s="5" t="s">
        <v>27</v>
      </c>
      <c r="D6" s="5" t="s">
        <v>53</v>
      </c>
      <c r="E6" s="5" t="s">
        <v>54</v>
      </c>
      <c r="F6" s="7">
        <v>44877</v>
      </c>
      <c r="G6" s="7">
        <v>44878</v>
      </c>
      <c r="H6" s="5">
        <v>1</v>
      </c>
      <c r="I6" s="5">
        <v>1</v>
      </c>
      <c r="J6" s="5">
        <v>1</v>
      </c>
      <c r="K6" s="5" t="s">
        <v>30</v>
      </c>
      <c r="L6" s="5">
        <v>72</v>
      </c>
      <c r="M6" s="5">
        <v>72</v>
      </c>
      <c r="N6" s="5" t="s">
        <v>55</v>
      </c>
      <c r="O6" s="5" t="s">
        <v>32</v>
      </c>
      <c r="P6" s="5" t="s">
        <v>33</v>
      </c>
      <c r="Q6" s="5">
        <v>0</v>
      </c>
      <c r="R6" s="8">
        <v>44860</v>
      </c>
      <c r="S6" s="7">
        <v>44881</v>
      </c>
      <c r="T6" s="5" t="s">
        <v>34</v>
      </c>
      <c r="U6" s="5">
        <v>72</v>
      </c>
      <c r="V6" s="5">
        <v>0</v>
      </c>
      <c r="W6" s="5">
        <v>0</v>
      </c>
      <c r="X6" s="5" t="s">
        <v>56</v>
      </c>
      <c r="Y6" s="5" t="s">
        <v>57</v>
      </c>
    </row>
    <row r="7" s="5" customFormat="1" spans="1:25">
      <c r="A7" s="5" t="s">
        <v>58</v>
      </c>
      <c r="B7" s="5" t="s">
        <v>26</v>
      </c>
      <c r="C7" s="5" t="s">
        <v>27</v>
      </c>
      <c r="D7" s="5" t="s">
        <v>59</v>
      </c>
      <c r="E7" s="5" t="s">
        <v>60</v>
      </c>
      <c r="F7" s="7">
        <v>44877</v>
      </c>
      <c r="G7" s="7">
        <v>44878</v>
      </c>
      <c r="H7" s="5">
        <v>1</v>
      </c>
      <c r="I7" s="5">
        <v>1</v>
      </c>
      <c r="J7" s="5">
        <v>1</v>
      </c>
      <c r="K7" s="5" t="s">
        <v>30</v>
      </c>
      <c r="L7" s="5">
        <v>87</v>
      </c>
      <c r="M7" s="5">
        <v>87</v>
      </c>
      <c r="N7" s="5" t="s">
        <v>61</v>
      </c>
      <c r="O7" s="5" t="s">
        <v>32</v>
      </c>
      <c r="P7" s="5" t="s">
        <v>33</v>
      </c>
      <c r="Q7" s="5">
        <v>0</v>
      </c>
      <c r="R7" s="8">
        <v>44861</v>
      </c>
      <c r="S7" s="7">
        <v>44881</v>
      </c>
      <c r="T7" s="5" t="s">
        <v>34</v>
      </c>
      <c r="U7" s="5">
        <v>87</v>
      </c>
      <c r="V7" s="5">
        <v>0</v>
      </c>
      <c r="W7" s="5">
        <v>0</v>
      </c>
      <c r="X7" s="5" t="s">
        <v>62</v>
      </c>
      <c r="Y7" s="5" t="s">
        <v>63</v>
      </c>
    </row>
    <row r="8" s="5" customFormat="1" spans="1:25">
      <c r="A8" s="5" t="s">
        <v>64</v>
      </c>
      <c r="B8" s="5" t="s">
        <v>26</v>
      </c>
      <c r="C8" s="5" t="s">
        <v>27</v>
      </c>
      <c r="D8" s="5" t="s">
        <v>59</v>
      </c>
      <c r="E8" s="5" t="s">
        <v>60</v>
      </c>
      <c r="F8" s="7">
        <v>44877</v>
      </c>
      <c r="G8" s="7">
        <v>44878</v>
      </c>
      <c r="H8" s="5">
        <v>1</v>
      </c>
      <c r="I8" s="5">
        <v>1</v>
      </c>
      <c r="J8" s="5">
        <v>1</v>
      </c>
      <c r="K8" s="5" t="s">
        <v>30</v>
      </c>
      <c r="L8" s="5">
        <v>84</v>
      </c>
      <c r="M8" s="5">
        <v>84</v>
      </c>
      <c r="N8" s="5" t="s">
        <v>65</v>
      </c>
      <c r="O8" s="5" t="s">
        <v>32</v>
      </c>
      <c r="P8" s="5" t="s">
        <v>33</v>
      </c>
      <c r="Q8" s="5">
        <v>0</v>
      </c>
      <c r="R8" s="8">
        <v>44864</v>
      </c>
      <c r="S8" s="7">
        <v>44881</v>
      </c>
      <c r="T8" s="5" t="s">
        <v>34</v>
      </c>
      <c r="U8" s="5">
        <v>84</v>
      </c>
      <c r="V8" s="5">
        <v>0</v>
      </c>
      <c r="W8" s="5">
        <v>0</v>
      </c>
      <c r="X8" s="5" t="s">
        <v>66</v>
      </c>
      <c r="Y8" s="5" t="s">
        <v>67</v>
      </c>
    </row>
    <row r="9" s="5" customFormat="1" spans="1:25">
      <c r="A9" s="5" t="s">
        <v>68</v>
      </c>
      <c r="B9" s="5" t="s">
        <v>26</v>
      </c>
      <c r="C9" s="5" t="s">
        <v>27</v>
      </c>
      <c r="D9" s="5" t="s">
        <v>59</v>
      </c>
      <c r="E9" s="5" t="s">
        <v>60</v>
      </c>
      <c r="F9" s="7">
        <v>44877</v>
      </c>
      <c r="G9" s="7">
        <v>44878</v>
      </c>
      <c r="H9" s="5">
        <v>1</v>
      </c>
      <c r="I9" s="5">
        <v>1</v>
      </c>
      <c r="J9" s="5">
        <v>1</v>
      </c>
      <c r="K9" s="5" t="s">
        <v>30</v>
      </c>
      <c r="L9" s="5">
        <v>91</v>
      </c>
      <c r="M9" s="5">
        <v>91</v>
      </c>
      <c r="N9" s="5" t="s">
        <v>69</v>
      </c>
      <c r="O9" s="5" t="s">
        <v>32</v>
      </c>
      <c r="P9" s="5" t="s">
        <v>33</v>
      </c>
      <c r="Q9" s="5">
        <v>0</v>
      </c>
      <c r="R9" s="8">
        <v>44866</v>
      </c>
      <c r="S9" s="7">
        <v>44881</v>
      </c>
      <c r="T9" s="5" t="s">
        <v>34</v>
      </c>
      <c r="U9" s="5">
        <v>91</v>
      </c>
      <c r="V9" s="5">
        <v>0</v>
      </c>
      <c r="W9" s="5">
        <v>0</v>
      </c>
      <c r="X9" s="5" t="s">
        <v>70</v>
      </c>
      <c r="Y9" s="5" t="s">
        <v>71</v>
      </c>
    </row>
    <row r="10" s="5" customFormat="1" spans="1:25">
      <c r="A10" s="5" t="s">
        <v>72</v>
      </c>
      <c r="B10" s="5" t="s">
        <v>26</v>
      </c>
      <c r="C10" s="5" t="s">
        <v>27</v>
      </c>
      <c r="D10" s="5" t="s">
        <v>59</v>
      </c>
      <c r="E10" s="5" t="s">
        <v>60</v>
      </c>
      <c r="F10" s="7">
        <v>44877</v>
      </c>
      <c r="G10" s="7">
        <v>44878</v>
      </c>
      <c r="H10" s="5">
        <v>1</v>
      </c>
      <c r="I10" s="5">
        <v>1</v>
      </c>
      <c r="J10" s="5">
        <v>1</v>
      </c>
      <c r="K10" s="5" t="s">
        <v>30</v>
      </c>
      <c r="L10" s="5">
        <v>91</v>
      </c>
      <c r="M10" s="5">
        <v>91</v>
      </c>
      <c r="N10" s="5" t="s">
        <v>73</v>
      </c>
      <c r="O10" s="5" t="s">
        <v>32</v>
      </c>
      <c r="P10" s="5" t="s">
        <v>33</v>
      </c>
      <c r="Q10" s="5">
        <v>0</v>
      </c>
      <c r="R10" s="8">
        <v>44866</v>
      </c>
      <c r="S10" s="7">
        <v>44881</v>
      </c>
      <c r="T10" s="5" t="s">
        <v>34</v>
      </c>
      <c r="U10" s="5">
        <v>91</v>
      </c>
      <c r="V10" s="5">
        <v>0</v>
      </c>
      <c r="W10" s="5">
        <v>0</v>
      </c>
      <c r="X10" s="5" t="s">
        <v>74</v>
      </c>
      <c r="Y10" s="5" t="s">
        <v>75</v>
      </c>
    </row>
    <row r="11" s="5" customFormat="1" spans="1:25">
      <c r="A11" s="5" t="s">
        <v>76</v>
      </c>
      <c r="B11" s="5" t="s">
        <v>26</v>
      </c>
      <c r="C11" s="5" t="s">
        <v>27</v>
      </c>
      <c r="D11" s="5" t="s">
        <v>59</v>
      </c>
      <c r="E11" s="5" t="s">
        <v>60</v>
      </c>
      <c r="F11" s="7">
        <v>44877</v>
      </c>
      <c r="G11" s="7">
        <v>44878</v>
      </c>
      <c r="H11" s="5">
        <v>1</v>
      </c>
      <c r="I11" s="5">
        <v>1</v>
      </c>
      <c r="J11" s="5">
        <v>1</v>
      </c>
      <c r="K11" s="5" t="s">
        <v>30</v>
      </c>
      <c r="L11" s="5">
        <v>91</v>
      </c>
      <c r="M11" s="5">
        <v>91</v>
      </c>
      <c r="N11" s="5" t="s">
        <v>77</v>
      </c>
      <c r="O11" s="5" t="s">
        <v>32</v>
      </c>
      <c r="P11" s="5" t="s">
        <v>33</v>
      </c>
      <c r="Q11" s="5">
        <v>0</v>
      </c>
      <c r="R11" s="8">
        <v>44867</v>
      </c>
      <c r="S11" s="7">
        <v>44881</v>
      </c>
      <c r="T11" s="5" t="s">
        <v>34</v>
      </c>
      <c r="U11" s="5">
        <v>91</v>
      </c>
      <c r="V11" s="5">
        <v>0</v>
      </c>
      <c r="W11" s="5">
        <v>0</v>
      </c>
      <c r="X11" s="5" t="s">
        <v>78</v>
      </c>
      <c r="Y11" s="5" t="s">
        <v>79</v>
      </c>
    </row>
    <row r="12" s="5" customFormat="1" spans="1:25">
      <c r="A12" s="5" t="s">
        <v>80</v>
      </c>
      <c r="B12" s="5" t="s">
        <v>26</v>
      </c>
      <c r="C12" s="5" t="s">
        <v>27</v>
      </c>
      <c r="D12" s="5" t="s">
        <v>81</v>
      </c>
      <c r="E12" s="5" t="s">
        <v>82</v>
      </c>
      <c r="F12" s="7">
        <v>44877</v>
      </c>
      <c r="G12" s="7">
        <v>44878</v>
      </c>
      <c r="H12" s="5">
        <v>1</v>
      </c>
      <c r="I12" s="5">
        <v>1</v>
      </c>
      <c r="J12" s="5">
        <v>1</v>
      </c>
      <c r="K12" s="5" t="s">
        <v>30</v>
      </c>
      <c r="L12" s="5">
        <v>109</v>
      </c>
      <c r="M12" s="5">
        <v>109</v>
      </c>
      <c r="N12" s="5" t="s">
        <v>83</v>
      </c>
      <c r="O12" s="5" t="s">
        <v>32</v>
      </c>
      <c r="P12" s="5" t="s">
        <v>33</v>
      </c>
      <c r="Q12" s="5">
        <v>0</v>
      </c>
      <c r="R12" s="8">
        <v>44867</v>
      </c>
      <c r="S12" s="7">
        <v>44881</v>
      </c>
      <c r="T12" s="5" t="s">
        <v>34</v>
      </c>
      <c r="U12" s="5">
        <v>109</v>
      </c>
      <c r="V12" s="5">
        <v>0</v>
      </c>
      <c r="W12" s="5">
        <v>0</v>
      </c>
      <c r="X12" s="5" t="s">
        <v>84</v>
      </c>
      <c r="Y12" s="5" t="s">
        <v>85</v>
      </c>
    </row>
    <row r="13" s="5" customFormat="1" spans="1:25">
      <c r="A13" s="5" t="s">
        <v>86</v>
      </c>
      <c r="B13" s="5" t="s">
        <v>26</v>
      </c>
      <c r="C13" s="5" t="s">
        <v>27</v>
      </c>
      <c r="D13" s="5" t="s">
        <v>59</v>
      </c>
      <c r="E13" s="5" t="s">
        <v>60</v>
      </c>
      <c r="F13" s="7">
        <v>44877</v>
      </c>
      <c r="G13" s="7">
        <v>44878</v>
      </c>
      <c r="H13" s="5">
        <v>1</v>
      </c>
      <c r="I13" s="5">
        <v>1</v>
      </c>
      <c r="J13" s="5">
        <v>1</v>
      </c>
      <c r="K13" s="5" t="s">
        <v>30</v>
      </c>
      <c r="L13" s="5">
        <v>102</v>
      </c>
      <c r="M13" s="5">
        <v>102</v>
      </c>
      <c r="N13" s="5" t="s">
        <v>87</v>
      </c>
      <c r="O13" s="5" t="s">
        <v>32</v>
      </c>
      <c r="P13" s="5" t="s">
        <v>33</v>
      </c>
      <c r="Q13" s="5">
        <v>0</v>
      </c>
      <c r="R13" s="8">
        <v>44868</v>
      </c>
      <c r="S13" s="7">
        <v>44881</v>
      </c>
      <c r="T13" s="5" t="s">
        <v>34</v>
      </c>
      <c r="U13" s="5">
        <v>102</v>
      </c>
      <c r="V13" s="5">
        <v>0</v>
      </c>
      <c r="W13" s="5">
        <v>0</v>
      </c>
      <c r="X13" s="5" t="s">
        <v>88</v>
      </c>
      <c r="Y13" s="5" t="s">
        <v>89</v>
      </c>
    </row>
    <row r="14" s="5" customFormat="1" spans="1:27">
      <c r="A14" s="5" t="s">
        <v>90</v>
      </c>
      <c r="B14" s="5" t="s">
        <v>26</v>
      </c>
      <c r="C14" s="5" t="s">
        <v>27</v>
      </c>
      <c r="D14" s="5" t="s">
        <v>91</v>
      </c>
      <c r="E14" s="5" t="s">
        <v>92</v>
      </c>
      <c r="F14" s="7">
        <v>44877</v>
      </c>
      <c r="G14" s="7">
        <v>44878</v>
      </c>
      <c r="H14" s="5">
        <v>3</v>
      </c>
      <c r="I14" s="5">
        <v>1</v>
      </c>
      <c r="J14" s="5">
        <v>3</v>
      </c>
      <c r="K14" s="5" t="s">
        <v>30</v>
      </c>
      <c r="L14" s="5">
        <v>429</v>
      </c>
      <c r="M14" s="5">
        <v>429</v>
      </c>
      <c r="N14" s="5" t="s">
        <v>93</v>
      </c>
      <c r="O14" s="5" t="s">
        <v>32</v>
      </c>
      <c r="P14" s="5" t="s">
        <v>33</v>
      </c>
      <c r="Q14" s="5">
        <v>0</v>
      </c>
      <c r="R14" s="8">
        <v>44873</v>
      </c>
      <c r="S14" s="7">
        <v>44881</v>
      </c>
      <c r="T14" s="5" t="s">
        <v>34</v>
      </c>
      <c r="U14" s="5">
        <v>429</v>
      </c>
      <c r="V14" s="5">
        <v>0</v>
      </c>
      <c r="W14" s="5">
        <v>0</v>
      </c>
      <c r="X14" s="5" t="s">
        <v>94</v>
      </c>
      <c r="Y14" s="5">
        <v>7273954</v>
      </c>
      <c r="Z14" s="5">
        <v>55</v>
      </c>
      <c r="AA14" s="5" t="s">
        <v>95</v>
      </c>
    </row>
    <row r="15" s="5" customFormat="1" spans="1:25">
      <c r="A15" s="5" t="s">
        <v>96</v>
      </c>
      <c r="B15" s="5" t="s">
        <v>26</v>
      </c>
      <c r="C15" s="5" t="s">
        <v>27</v>
      </c>
      <c r="D15" s="5" t="s">
        <v>81</v>
      </c>
      <c r="E15" s="5" t="s">
        <v>97</v>
      </c>
      <c r="F15" s="7">
        <v>44875</v>
      </c>
      <c r="G15" s="7">
        <v>44878</v>
      </c>
      <c r="H15" s="5">
        <v>1</v>
      </c>
      <c r="I15" s="5">
        <v>3</v>
      </c>
      <c r="J15" s="5">
        <v>3</v>
      </c>
      <c r="K15" s="5" t="s">
        <v>30</v>
      </c>
      <c r="L15" s="5">
        <v>360</v>
      </c>
      <c r="M15" s="5">
        <v>360</v>
      </c>
      <c r="N15" s="5" t="s">
        <v>98</v>
      </c>
      <c r="O15" s="5" t="s">
        <v>32</v>
      </c>
      <c r="P15" s="5" t="s">
        <v>33</v>
      </c>
      <c r="Q15" s="5">
        <v>0</v>
      </c>
      <c r="R15" s="8">
        <v>44874</v>
      </c>
      <c r="S15" s="7">
        <v>44881</v>
      </c>
      <c r="T15" s="5" t="s">
        <v>34</v>
      </c>
      <c r="U15" s="5">
        <v>360</v>
      </c>
      <c r="V15" s="5">
        <v>0</v>
      </c>
      <c r="W15" s="5">
        <v>0</v>
      </c>
      <c r="X15" s="5" t="s">
        <v>99</v>
      </c>
      <c r="Y15" s="5" t="s">
        <v>100</v>
      </c>
    </row>
    <row r="16" s="5" customFormat="1" spans="1:25">
      <c r="A16" s="5" t="s">
        <v>101</v>
      </c>
      <c r="B16" s="5" t="s">
        <v>26</v>
      </c>
      <c r="C16" s="5" t="s">
        <v>27</v>
      </c>
      <c r="D16" s="5" t="s">
        <v>102</v>
      </c>
      <c r="E16" s="5" t="s">
        <v>44</v>
      </c>
      <c r="F16" s="7">
        <v>44876</v>
      </c>
      <c r="G16" s="7">
        <v>44878</v>
      </c>
      <c r="H16" s="5">
        <v>1</v>
      </c>
      <c r="I16" s="5">
        <v>2</v>
      </c>
      <c r="J16" s="5">
        <v>2</v>
      </c>
      <c r="K16" s="5" t="s">
        <v>30</v>
      </c>
      <c r="L16" s="5">
        <v>286</v>
      </c>
      <c r="M16" s="5">
        <v>286</v>
      </c>
      <c r="N16" s="5" t="s">
        <v>103</v>
      </c>
      <c r="O16" s="5" t="s">
        <v>32</v>
      </c>
      <c r="P16" s="5" t="s">
        <v>33</v>
      </c>
      <c r="Q16" s="5">
        <v>0</v>
      </c>
      <c r="R16" s="8">
        <v>44875</v>
      </c>
      <c r="S16" s="7">
        <v>44881</v>
      </c>
      <c r="T16" s="5" t="s">
        <v>34</v>
      </c>
      <c r="U16" s="5">
        <v>286</v>
      </c>
      <c r="V16" s="5">
        <v>0</v>
      </c>
      <c r="W16" s="5">
        <v>0</v>
      </c>
      <c r="X16" s="5" t="s">
        <v>104</v>
      </c>
      <c r="Y16" s="5" t="s">
        <v>35</v>
      </c>
    </row>
    <row r="17" s="5" customFormat="1" spans="1:25">
      <c r="A17" s="5" t="s">
        <v>105</v>
      </c>
      <c r="B17" s="5" t="s">
        <v>26</v>
      </c>
      <c r="C17" s="5" t="s">
        <v>27</v>
      </c>
      <c r="D17" s="5" t="s">
        <v>106</v>
      </c>
      <c r="E17" s="5" t="s">
        <v>44</v>
      </c>
      <c r="F17" s="7">
        <v>44877</v>
      </c>
      <c r="G17" s="7">
        <v>44878</v>
      </c>
      <c r="H17" s="5">
        <v>1</v>
      </c>
      <c r="I17" s="5">
        <v>1</v>
      </c>
      <c r="J17" s="5">
        <v>1</v>
      </c>
      <c r="K17" s="5" t="s">
        <v>30</v>
      </c>
      <c r="L17" s="5">
        <v>107</v>
      </c>
      <c r="M17" s="5">
        <v>107</v>
      </c>
      <c r="N17" s="5" t="s">
        <v>107</v>
      </c>
      <c r="O17" s="5" t="s">
        <v>32</v>
      </c>
      <c r="P17" s="5" t="s">
        <v>33</v>
      </c>
      <c r="Q17" s="5">
        <v>0</v>
      </c>
      <c r="R17" s="8">
        <v>44875</v>
      </c>
      <c r="S17" s="7">
        <v>44881</v>
      </c>
      <c r="T17" s="5" t="s">
        <v>34</v>
      </c>
      <c r="U17" s="5">
        <v>107</v>
      </c>
      <c r="V17" s="5">
        <v>0</v>
      </c>
      <c r="W17" s="5">
        <v>0</v>
      </c>
      <c r="X17" s="5" t="s">
        <v>108</v>
      </c>
      <c r="Y17" s="5" t="s">
        <v>109</v>
      </c>
    </row>
    <row r="18" s="5" customFormat="1" spans="1:25">
      <c r="A18" s="5" t="s">
        <v>110</v>
      </c>
      <c r="B18" s="5" t="s">
        <v>26</v>
      </c>
      <c r="C18" s="5" t="s">
        <v>27</v>
      </c>
      <c r="D18" s="5" t="s">
        <v>111</v>
      </c>
      <c r="E18" s="5" t="s">
        <v>112</v>
      </c>
      <c r="F18" s="7">
        <v>44876</v>
      </c>
      <c r="G18" s="7">
        <v>44878</v>
      </c>
      <c r="H18" s="5">
        <v>1</v>
      </c>
      <c r="I18" s="5">
        <v>2</v>
      </c>
      <c r="J18" s="5">
        <v>2</v>
      </c>
      <c r="K18" s="5" t="s">
        <v>30</v>
      </c>
      <c r="L18" s="5">
        <v>140</v>
      </c>
      <c r="M18" s="5">
        <v>140</v>
      </c>
      <c r="N18" s="5" t="s">
        <v>113</v>
      </c>
      <c r="O18" s="5" t="s">
        <v>32</v>
      </c>
      <c r="P18" s="5" t="s">
        <v>33</v>
      </c>
      <c r="Q18" s="5">
        <v>0</v>
      </c>
      <c r="R18" s="8">
        <v>44876</v>
      </c>
      <c r="S18" s="7">
        <v>44881</v>
      </c>
      <c r="T18" s="5" t="s">
        <v>34</v>
      </c>
      <c r="U18" s="5">
        <v>140</v>
      </c>
      <c r="V18" s="5">
        <v>0</v>
      </c>
      <c r="W18" s="5">
        <v>0</v>
      </c>
      <c r="X18" s="5" t="s">
        <v>114</v>
      </c>
      <c r="Y18" s="5" t="s">
        <v>35</v>
      </c>
    </row>
    <row r="19" s="5" customFormat="1" spans="1:25">
      <c r="A19" s="5" t="s">
        <v>110</v>
      </c>
      <c r="B19" s="5" t="s">
        <v>26</v>
      </c>
      <c r="C19" s="5" t="s">
        <v>115</v>
      </c>
      <c r="D19" s="5" t="s">
        <v>111</v>
      </c>
      <c r="E19" s="5" t="s">
        <v>112</v>
      </c>
      <c r="F19" s="7">
        <v>44876</v>
      </c>
      <c r="G19" s="7">
        <v>44878</v>
      </c>
      <c r="H19" s="5">
        <v>1</v>
      </c>
      <c r="I19" s="5">
        <v>2</v>
      </c>
      <c r="J19" s="5">
        <v>2</v>
      </c>
      <c r="K19" s="5" t="s">
        <v>30</v>
      </c>
      <c r="L19" s="5">
        <v>-140</v>
      </c>
      <c r="M19" s="5">
        <v>-140</v>
      </c>
      <c r="N19" s="5" t="s">
        <v>113</v>
      </c>
      <c r="O19" s="5" t="s">
        <v>32</v>
      </c>
      <c r="P19" s="5" t="s">
        <v>33</v>
      </c>
      <c r="Q19" s="5">
        <v>0</v>
      </c>
      <c r="R19" s="8">
        <v>44876</v>
      </c>
      <c r="S19" s="7">
        <v>44881</v>
      </c>
      <c r="T19" s="5" t="s">
        <v>34</v>
      </c>
      <c r="U19" s="5">
        <v>-140</v>
      </c>
      <c r="V19" s="5">
        <v>0</v>
      </c>
      <c r="W19" s="5">
        <v>0</v>
      </c>
      <c r="X19" s="5" t="s">
        <v>114</v>
      </c>
      <c r="Y19" s="5" t="s">
        <v>35</v>
      </c>
    </row>
    <row r="20" s="5" customFormat="1" spans="1:25">
      <c r="A20" s="5" t="s">
        <v>116</v>
      </c>
      <c r="B20" s="5" t="s">
        <v>26</v>
      </c>
      <c r="C20" s="5" t="s">
        <v>27</v>
      </c>
      <c r="D20" s="5" t="s">
        <v>102</v>
      </c>
      <c r="E20" s="5" t="s">
        <v>44</v>
      </c>
      <c r="F20" s="7">
        <v>44876</v>
      </c>
      <c r="G20" s="7">
        <v>44878</v>
      </c>
      <c r="H20" s="5">
        <v>1</v>
      </c>
      <c r="I20" s="5">
        <v>2</v>
      </c>
      <c r="J20" s="5">
        <v>2</v>
      </c>
      <c r="K20" s="5" t="s">
        <v>30</v>
      </c>
      <c r="L20" s="5">
        <v>288</v>
      </c>
      <c r="M20" s="5">
        <v>288</v>
      </c>
      <c r="N20" s="5" t="s">
        <v>103</v>
      </c>
      <c r="O20" s="5" t="s">
        <v>32</v>
      </c>
      <c r="P20" s="5" t="s">
        <v>33</v>
      </c>
      <c r="Q20" s="5">
        <v>0</v>
      </c>
      <c r="R20" s="8">
        <v>44876</v>
      </c>
      <c r="S20" s="7">
        <v>44881</v>
      </c>
      <c r="T20" s="5" t="s">
        <v>34</v>
      </c>
      <c r="U20" s="5">
        <v>288</v>
      </c>
      <c r="V20" s="5">
        <v>0</v>
      </c>
      <c r="W20" s="5">
        <v>0</v>
      </c>
      <c r="X20" s="5" t="s">
        <v>117</v>
      </c>
      <c r="Y20" s="5" t="s">
        <v>118</v>
      </c>
    </row>
    <row r="21" s="5" customFormat="1" spans="1:25">
      <c r="A21" s="5" t="s">
        <v>119</v>
      </c>
      <c r="B21" s="5" t="s">
        <v>26</v>
      </c>
      <c r="C21" s="5" t="s">
        <v>27</v>
      </c>
      <c r="D21" s="5" t="s">
        <v>111</v>
      </c>
      <c r="E21" s="5" t="s">
        <v>112</v>
      </c>
      <c r="F21" s="7">
        <v>44877</v>
      </c>
      <c r="G21" s="7">
        <v>44878</v>
      </c>
      <c r="H21" s="5">
        <v>1</v>
      </c>
      <c r="I21" s="5">
        <v>1</v>
      </c>
      <c r="J21" s="5">
        <v>1</v>
      </c>
      <c r="K21" s="5" t="s">
        <v>30</v>
      </c>
      <c r="L21" s="5">
        <v>70</v>
      </c>
      <c r="M21" s="5">
        <v>70</v>
      </c>
      <c r="N21" s="5" t="s">
        <v>120</v>
      </c>
      <c r="O21" s="5" t="s">
        <v>32</v>
      </c>
      <c r="P21" s="5" t="s">
        <v>33</v>
      </c>
      <c r="Q21" s="5">
        <v>0</v>
      </c>
      <c r="R21" s="8">
        <v>44876</v>
      </c>
      <c r="S21" s="7">
        <v>44881</v>
      </c>
      <c r="T21" s="5" t="s">
        <v>34</v>
      </c>
      <c r="U21" s="5">
        <v>70</v>
      </c>
      <c r="V21" s="5">
        <v>0</v>
      </c>
      <c r="W21" s="5">
        <v>0</v>
      </c>
      <c r="X21" s="5" t="s">
        <v>121</v>
      </c>
      <c r="Y21" s="5" t="s">
        <v>35</v>
      </c>
    </row>
    <row r="22" s="5" customFormat="1" spans="1:25">
      <c r="A22" s="5" t="s">
        <v>119</v>
      </c>
      <c r="B22" s="5" t="s">
        <v>26</v>
      </c>
      <c r="C22" s="5" t="s">
        <v>115</v>
      </c>
      <c r="D22" s="5" t="s">
        <v>111</v>
      </c>
      <c r="E22" s="5" t="s">
        <v>112</v>
      </c>
      <c r="F22" s="7">
        <v>44877</v>
      </c>
      <c r="G22" s="7">
        <v>44878</v>
      </c>
      <c r="H22" s="5">
        <v>1</v>
      </c>
      <c r="I22" s="5">
        <v>1</v>
      </c>
      <c r="J22" s="5">
        <v>1</v>
      </c>
      <c r="K22" s="5" t="s">
        <v>30</v>
      </c>
      <c r="L22" s="5">
        <v>-70</v>
      </c>
      <c r="M22" s="5">
        <v>-70</v>
      </c>
      <c r="N22" s="5" t="s">
        <v>120</v>
      </c>
      <c r="O22" s="5" t="s">
        <v>32</v>
      </c>
      <c r="P22" s="5" t="s">
        <v>33</v>
      </c>
      <c r="Q22" s="5">
        <v>0</v>
      </c>
      <c r="R22" s="8">
        <v>44876</v>
      </c>
      <c r="S22" s="7">
        <v>44881</v>
      </c>
      <c r="T22" s="5" t="s">
        <v>34</v>
      </c>
      <c r="U22" s="5">
        <v>-70</v>
      </c>
      <c r="V22" s="5">
        <v>0</v>
      </c>
      <c r="W22" s="5">
        <v>0</v>
      </c>
      <c r="X22" s="5" t="s">
        <v>121</v>
      </c>
      <c r="Y22" s="5" t="s">
        <v>35</v>
      </c>
    </row>
    <row r="23" s="5" customFormat="1" spans="1:25">
      <c r="A23" s="5" t="s">
        <v>122</v>
      </c>
      <c r="B23" s="5" t="s">
        <v>26</v>
      </c>
      <c r="C23" s="5" t="s">
        <v>27</v>
      </c>
      <c r="D23" s="5" t="s">
        <v>123</v>
      </c>
      <c r="E23" s="5" t="s">
        <v>124</v>
      </c>
      <c r="F23" s="7">
        <v>44876</v>
      </c>
      <c r="G23" s="7">
        <v>44878</v>
      </c>
      <c r="H23" s="5">
        <v>1</v>
      </c>
      <c r="I23" s="5">
        <v>2</v>
      </c>
      <c r="J23" s="5">
        <v>2</v>
      </c>
      <c r="K23" s="5" t="s">
        <v>30</v>
      </c>
      <c r="L23" s="5">
        <v>793</v>
      </c>
      <c r="M23" s="5">
        <v>793</v>
      </c>
      <c r="N23" s="5" t="s">
        <v>125</v>
      </c>
      <c r="O23" s="5" t="s">
        <v>32</v>
      </c>
      <c r="P23" s="5" t="s">
        <v>33</v>
      </c>
      <c r="Q23" s="5">
        <v>0</v>
      </c>
      <c r="R23" s="8">
        <v>44876</v>
      </c>
      <c r="S23" s="7">
        <v>44881</v>
      </c>
      <c r="T23" s="5" t="s">
        <v>34</v>
      </c>
      <c r="U23" s="5">
        <v>793</v>
      </c>
      <c r="V23" s="5">
        <v>0</v>
      </c>
      <c r="W23" s="5">
        <v>0</v>
      </c>
      <c r="X23" s="5" t="s">
        <v>126</v>
      </c>
      <c r="Y23" s="5" t="s">
        <v>127</v>
      </c>
    </row>
    <row r="24" s="5" customFormat="1" spans="1:25">
      <c r="A24" s="5" t="s">
        <v>101</v>
      </c>
      <c r="B24" s="5" t="s">
        <v>26</v>
      </c>
      <c r="C24" s="5" t="s">
        <v>115</v>
      </c>
      <c r="D24" s="5" t="s">
        <v>102</v>
      </c>
      <c r="E24" s="5" t="s">
        <v>44</v>
      </c>
      <c r="F24" s="7">
        <v>44876</v>
      </c>
      <c r="G24" s="7">
        <v>44878</v>
      </c>
      <c r="H24" s="5">
        <v>1</v>
      </c>
      <c r="I24" s="5">
        <v>2</v>
      </c>
      <c r="J24" s="5">
        <v>2</v>
      </c>
      <c r="K24" s="5" t="s">
        <v>30</v>
      </c>
      <c r="L24" s="5">
        <v>-286</v>
      </c>
      <c r="M24" s="5">
        <v>-286</v>
      </c>
      <c r="N24" s="5" t="s">
        <v>103</v>
      </c>
      <c r="O24" s="5" t="s">
        <v>32</v>
      </c>
      <c r="P24" s="5" t="s">
        <v>33</v>
      </c>
      <c r="Q24" s="5">
        <v>0</v>
      </c>
      <c r="R24" s="8">
        <v>44875</v>
      </c>
      <c r="S24" s="7">
        <v>44881</v>
      </c>
      <c r="T24" s="5" t="s">
        <v>34</v>
      </c>
      <c r="U24" s="5">
        <v>-286</v>
      </c>
      <c r="V24" s="5">
        <v>0</v>
      </c>
      <c r="W24" s="5">
        <v>0</v>
      </c>
      <c r="X24" s="5" t="s">
        <v>104</v>
      </c>
      <c r="Y24" s="5" t="s">
        <v>35</v>
      </c>
    </row>
    <row r="25" s="5" customFormat="1" spans="1:25">
      <c r="A25" s="5" t="s">
        <v>128</v>
      </c>
      <c r="B25" s="5" t="s">
        <v>26</v>
      </c>
      <c r="C25" s="5" t="s">
        <v>27</v>
      </c>
      <c r="D25" s="5" t="s">
        <v>129</v>
      </c>
      <c r="E25" s="5" t="s">
        <v>130</v>
      </c>
      <c r="F25" s="7">
        <v>44877</v>
      </c>
      <c r="G25" s="7">
        <v>44878</v>
      </c>
      <c r="H25" s="5">
        <v>1</v>
      </c>
      <c r="I25" s="5">
        <v>1</v>
      </c>
      <c r="J25" s="5">
        <v>1</v>
      </c>
      <c r="K25" s="5" t="s">
        <v>30</v>
      </c>
      <c r="L25" s="5">
        <v>100</v>
      </c>
      <c r="M25" s="5">
        <v>100</v>
      </c>
      <c r="N25" s="5" t="s">
        <v>131</v>
      </c>
      <c r="O25" s="5" t="s">
        <v>32</v>
      </c>
      <c r="P25" s="5" t="s">
        <v>33</v>
      </c>
      <c r="Q25" s="5">
        <v>0</v>
      </c>
      <c r="R25" s="8">
        <v>44877</v>
      </c>
      <c r="S25" s="7">
        <v>44881</v>
      </c>
      <c r="T25" s="5" t="s">
        <v>34</v>
      </c>
      <c r="U25" s="5">
        <v>100</v>
      </c>
      <c r="V25" s="5">
        <v>0</v>
      </c>
      <c r="W25" s="5">
        <v>0</v>
      </c>
      <c r="X25" s="5" t="s">
        <v>132</v>
      </c>
      <c r="Y25" s="5" t="s">
        <v>133</v>
      </c>
    </row>
    <row r="26" s="5" customFormat="1" spans="1:25">
      <c r="A26" s="5" t="s">
        <v>134</v>
      </c>
      <c r="B26" s="5" t="s">
        <v>26</v>
      </c>
      <c r="C26" s="5" t="s">
        <v>27</v>
      </c>
      <c r="D26" s="5" t="s">
        <v>135</v>
      </c>
      <c r="E26" s="5" t="s">
        <v>136</v>
      </c>
      <c r="F26" s="7">
        <v>44877</v>
      </c>
      <c r="G26" s="7">
        <v>44878</v>
      </c>
      <c r="H26" s="5">
        <v>2</v>
      </c>
      <c r="I26" s="5">
        <v>1</v>
      </c>
      <c r="J26" s="5">
        <v>2</v>
      </c>
      <c r="K26" s="5" t="s">
        <v>30</v>
      </c>
      <c r="L26" s="5">
        <v>58</v>
      </c>
      <c r="M26" s="5">
        <v>58</v>
      </c>
      <c r="N26" s="5" t="s">
        <v>137</v>
      </c>
      <c r="O26" s="5" t="s">
        <v>32</v>
      </c>
      <c r="P26" s="5" t="s">
        <v>33</v>
      </c>
      <c r="Q26" s="5">
        <v>0</v>
      </c>
      <c r="R26" s="8">
        <v>44877</v>
      </c>
      <c r="S26" s="7">
        <v>44881</v>
      </c>
      <c r="T26" s="5" t="s">
        <v>34</v>
      </c>
      <c r="U26" s="5">
        <v>58</v>
      </c>
      <c r="V26" s="5">
        <v>0</v>
      </c>
      <c r="W26" s="5">
        <v>0</v>
      </c>
      <c r="X26" s="5" t="s">
        <v>138</v>
      </c>
      <c r="Y26" s="5" t="s">
        <v>139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2"/>
  <sheetViews>
    <sheetView tabSelected="1" workbookViewId="0">
      <selection activeCell="A29" sqref="A29:D32"/>
    </sheetView>
  </sheetViews>
  <sheetFormatPr defaultColWidth="9" defaultRowHeight="13.5"/>
  <cols>
    <col min="1" max="1" width="12.625" style="5"/>
    <col min="2" max="3" width="11.5" style="5"/>
    <col min="4" max="4" width="9.375" style="5"/>
    <col min="5" max="16361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140</v>
      </c>
    </row>
    <row r="2" s="5" customFormat="1" spans="1:9">
      <c r="A2" s="6">
        <v>18007904885</v>
      </c>
      <c r="B2" s="7">
        <v>44877</v>
      </c>
      <c r="C2" s="7">
        <v>44878</v>
      </c>
      <c r="D2" s="5">
        <v>39</v>
      </c>
      <c r="E2" s="5" t="str">
        <f>VLOOKUP(A2,HOP!A:L,12,0)</f>
        <v>39.00</v>
      </c>
      <c r="F2" s="5" t="str">
        <f>VLOOKUP(A2,HOP!A:C,3,0)</f>
        <v>2565637</v>
      </c>
      <c r="G2" s="5">
        <f>D2-E2</f>
        <v>0</v>
      </c>
      <c r="H2" s="5" t="str">
        <f>$H$1&amp;F2</f>
        <v>，2565637</v>
      </c>
      <c r="I2" s="5" t="str">
        <f>VLOOKUP(A2,HOP!A:U,21,0)</f>
        <v>直连</v>
      </c>
    </row>
    <row r="3" s="5" customFormat="1" spans="1:9">
      <c r="A3" s="6">
        <v>18810701468</v>
      </c>
      <c r="B3" s="7">
        <v>44877</v>
      </c>
      <c r="C3" s="7">
        <v>44878</v>
      </c>
      <c r="D3" s="5">
        <v>72</v>
      </c>
      <c r="E3" s="5" t="str">
        <f>VLOOKUP(A3,HOP!A:L,12,0)</f>
        <v>72.00</v>
      </c>
      <c r="F3" s="5" t="str">
        <f>VLOOKUP(A3,HOP!A:C,3,0)</f>
        <v>2660888</v>
      </c>
      <c r="G3" s="5">
        <f t="shared" ref="G3:G23" si="0">D3-E3</f>
        <v>0</v>
      </c>
      <c r="H3" s="5" t="str">
        <f t="shared" ref="H3:H23" si="1">$H$1&amp;F3</f>
        <v>，2660888</v>
      </c>
      <c r="I3" s="5" t="str">
        <f>VLOOKUP(A3,HOP!A:U,21,0)</f>
        <v>直连</v>
      </c>
    </row>
    <row r="4" s="5" customFormat="1" spans="1:9">
      <c r="A4" s="6">
        <v>18885337477</v>
      </c>
      <c r="B4" s="7">
        <v>44877</v>
      </c>
      <c r="C4" s="7">
        <v>44878</v>
      </c>
      <c r="D4" s="5">
        <v>167</v>
      </c>
      <c r="E4" s="5" t="str">
        <f>VLOOKUP(A4,HOP!A:L,12,0)</f>
        <v>167.00</v>
      </c>
      <c r="F4" s="5" t="str">
        <f>VLOOKUP(A4,HOP!A:C,3,0)</f>
        <v>2669546</v>
      </c>
      <c r="G4" s="5">
        <f t="shared" si="0"/>
        <v>0</v>
      </c>
      <c r="H4" s="5" t="str">
        <f t="shared" si="1"/>
        <v>，2669546</v>
      </c>
      <c r="I4" s="5" t="str">
        <f>VLOOKUP(A4,HOP!A:U,21,0)</f>
        <v>直采</v>
      </c>
    </row>
    <row r="5" s="5" customFormat="1" spans="1:9">
      <c r="A5" s="6">
        <v>21559345161</v>
      </c>
      <c r="B5" s="7">
        <v>44876</v>
      </c>
      <c r="C5" s="7">
        <v>44878</v>
      </c>
      <c r="D5" s="5">
        <v>358</v>
      </c>
      <c r="E5" s="5" t="str">
        <f>VLOOKUP(A5,HOP!A:L,12,0)</f>
        <v>358.00</v>
      </c>
      <c r="F5" s="5" t="str">
        <f>VLOOKUP(A5,HOP!A:C,3,0)</f>
        <v>2755986</v>
      </c>
      <c r="G5" s="5">
        <f t="shared" si="0"/>
        <v>0</v>
      </c>
      <c r="H5" s="5" t="str">
        <f t="shared" si="1"/>
        <v>，2755986</v>
      </c>
      <c r="I5" s="5" t="str">
        <f>VLOOKUP(A5,HOP!A:U,21,0)</f>
        <v>直采</v>
      </c>
    </row>
    <row r="6" s="5" customFormat="1" spans="1:9">
      <c r="A6" s="6">
        <v>21589336891</v>
      </c>
      <c r="B6" s="7">
        <v>44877</v>
      </c>
      <c r="C6" s="7">
        <v>44878</v>
      </c>
      <c r="D6" s="5">
        <v>72</v>
      </c>
      <c r="E6" s="5" t="str">
        <f>VLOOKUP(A6,HOP!A:L,12,0)</f>
        <v>72.00</v>
      </c>
      <c r="F6" s="5" t="str">
        <f>VLOOKUP(A6,HOP!A:C,3,0)</f>
        <v>2761206</v>
      </c>
      <c r="G6" s="5">
        <f t="shared" si="0"/>
        <v>0</v>
      </c>
      <c r="H6" s="5" t="str">
        <f t="shared" si="1"/>
        <v>，2761206</v>
      </c>
      <c r="I6" s="5" t="str">
        <f>VLOOKUP(A6,HOP!A:U,21,0)</f>
        <v>直采</v>
      </c>
    </row>
    <row r="7" s="5" customFormat="1" spans="1:9">
      <c r="A7" s="6">
        <v>21598761423</v>
      </c>
      <c r="B7" s="7">
        <v>44877</v>
      </c>
      <c r="C7" s="7">
        <v>44878</v>
      </c>
      <c r="D7" s="5">
        <v>87</v>
      </c>
      <c r="E7" s="5" t="str">
        <f>VLOOKUP(A7,HOP!A:L,12,0)</f>
        <v>87.00</v>
      </c>
      <c r="F7" s="5" t="str">
        <f>VLOOKUP(A7,HOP!A:C,3,0)</f>
        <v>2762621</v>
      </c>
      <c r="G7" s="5">
        <f t="shared" si="0"/>
        <v>0</v>
      </c>
      <c r="H7" s="5" t="str">
        <f t="shared" si="1"/>
        <v>，2762621</v>
      </c>
      <c r="I7" s="5" t="str">
        <f>VLOOKUP(A7,HOP!A:U,21,0)</f>
        <v>直采</v>
      </c>
    </row>
    <row r="8" s="5" customFormat="1" spans="1:9">
      <c r="A8" s="6">
        <v>21624635792</v>
      </c>
      <c r="B8" s="7">
        <v>44877</v>
      </c>
      <c r="C8" s="7">
        <v>44878</v>
      </c>
      <c r="D8" s="5">
        <v>84</v>
      </c>
      <c r="E8" s="5" t="str">
        <f>VLOOKUP(A8,HOP!A:L,12,0)</f>
        <v>84.00</v>
      </c>
      <c r="F8" s="5" t="str">
        <f>VLOOKUP(A8,HOP!A:C,3,0)</f>
        <v>2767346</v>
      </c>
      <c r="G8" s="5">
        <f t="shared" si="0"/>
        <v>0</v>
      </c>
      <c r="H8" s="5" t="str">
        <f t="shared" si="1"/>
        <v>，2767346</v>
      </c>
      <c r="I8" s="5" t="str">
        <f>VLOOKUP(A8,HOP!A:U,21,0)</f>
        <v>直采</v>
      </c>
    </row>
    <row r="9" s="5" customFormat="1" spans="1:9">
      <c r="A9" s="6">
        <v>21686636081</v>
      </c>
      <c r="B9" s="7">
        <v>44877</v>
      </c>
      <c r="C9" s="7">
        <v>44878</v>
      </c>
      <c r="D9" s="5">
        <v>91</v>
      </c>
      <c r="E9" s="5" t="str">
        <f>VLOOKUP(A9,HOP!A:L,12,0)</f>
        <v>91.00</v>
      </c>
      <c r="F9" s="5" t="str">
        <f>VLOOKUP(A9,HOP!A:C,3,0)</f>
        <v>2770608</v>
      </c>
      <c r="G9" s="5">
        <f t="shared" si="0"/>
        <v>0</v>
      </c>
      <c r="H9" s="5" t="str">
        <f t="shared" si="1"/>
        <v>，2770608</v>
      </c>
      <c r="I9" s="5" t="str">
        <f>VLOOKUP(A9,HOP!A:U,21,0)</f>
        <v>直采</v>
      </c>
    </row>
    <row r="10" s="5" customFormat="1" spans="1:9">
      <c r="A10" s="6">
        <v>21687043277</v>
      </c>
      <c r="B10" s="7">
        <v>44877</v>
      </c>
      <c r="C10" s="7">
        <v>44878</v>
      </c>
      <c r="D10" s="5">
        <v>91</v>
      </c>
      <c r="E10" s="5" t="str">
        <f>VLOOKUP(A10,HOP!A:L,12,0)</f>
        <v>91.00</v>
      </c>
      <c r="F10" s="5" t="str">
        <f>VLOOKUP(A10,HOP!A:C,3,0)</f>
        <v>2770738</v>
      </c>
      <c r="G10" s="5">
        <f t="shared" si="0"/>
        <v>0</v>
      </c>
      <c r="H10" s="5" t="str">
        <f t="shared" si="1"/>
        <v>，2770738</v>
      </c>
      <c r="I10" s="5" t="str">
        <f>VLOOKUP(A10,HOP!A:U,21,0)</f>
        <v>直采</v>
      </c>
    </row>
    <row r="11" s="5" customFormat="1" spans="1:9">
      <c r="A11" s="6">
        <v>21693046396</v>
      </c>
      <c r="B11" s="7">
        <v>44877</v>
      </c>
      <c r="C11" s="7">
        <v>44878</v>
      </c>
      <c r="D11" s="5">
        <v>91</v>
      </c>
      <c r="E11" s="5" t="str">
        <f>VLOOKUP(A11,HOP!A:L,12,0)</f>
        <v>91.00</v>
      </c>
      <c r="F11" s="5" t="str">
        <f>VLOOKUP(A11,HOP!A:C,3,0)</f>
        <v>2771588</v>
      </c>
      <c r="G11" s="5">
        <f t="shared" si="0"/>
        <v>0</v>
      </c>
      <c r="H11" s="5" t="str">
        <f t="shared" si="1"/>
        <v>，2771588</v>
      </c>
      <c r="I11" s="5" t="str">
        <f>VLOOKUP(A11,HOP!A:U,21,0)</f>
        <v>直采</v>
      </c>
    </row>
    <row r="12" s="5" customFormat="1" spans="1:9">
      <c r="A12" s="6">
        <v>21695025243</v>
      </c>
      <c r="B12" s="7">
        <v>44877</v>
      </c>
      <c r="C12" s="7">
        <v>44878</v>
      </c>
      <c r="D12" s="5">
        <v>109</v>
      </c>
      <c r="E12" s="5" t="str">
        <f>VLOOKUP(A12,HOP!A:L,12,0)</f>
        <v>109.00</v>
      </c>
      <c r="F12" s="5" t="str">
        <f>VLOOKUP(A12,HOP!A:C,3,0)</f>
        <v>2772073</v>
      </c>
      <c r="G12" s="5">
        <f t="shared" si="0"/>
        <v>0</v>
      </c>
      <c r="H12" s="5" t="str">
        <f t="shared" si="1"/>
        <v>，2772073</v>
      </c>
      <c r="I12" s="5" t="str">
        <f>VLOOKUP(A12,HOP!A:U,21,0)</f>
        <v>直采</v>
      </c>
    </row>
    <row r="13" s="5" customFormat="1" spans="1:9">
      <c r="A13" s="6">
        <v>21698364861</v>
      </c>
      <c r="B13" s="7">
        <v>44877</v>
      </c>
      <c r="C13" s="7">
        <v>44878</v>
      </c>
      <c r="D13" s="5">
        <v>102</v>
      </c>
      <c r="E13" s="5" t="str">
        <f>VLOOKUP(A13,HOP!A:L,12,0)</f>
        <v>102.00</v>
      </c>
      <c r="F13" s="5" t="str">
        <f>VLOOKUP(A13,HOP!A:C,3,0)</f>
        <v>2772979</v>
      </c>
      <c r="G13" s="5">
        <f t="shared" si="0"/>
        <v>0</v>
      </c>
      <c r="H13" s="5" t="str">
        <f t="shared" si="1"/>
        <v>，2772979</v>
      </c>
      <c r="I13" s="5" t="str">
        <f>VLOOKUP(A13,HOP!A:U,21,0)</f>
        <v>直采</v>
      </c>
    </row>
    <row r="14" s="5" customFormat="1" spans="1:9">
      <c r="A14" s="6">
        <v>21742347887</v>
      </c>
      <c r="B14" s="7">
        <v>44877</v>
      </c>
      <c r="C14" s="7">
        <v>44878</v>
      </c>
      <c r="D14" s="5">
        <v>429</v>
      </c>
      <c r="E14" s="5" t="str">
        <f>VLOOKUP(A14,HOP!A:L,12,0)</f>
        <v>429.00</v>
      </c>
      <c r="F14" s="5" t="str">
        <f>VLOOKUP(A14,HOP!A:C,3,0)</f>
        <v>2782551</v>
      </c>
      <c r="G14" s="5">
        <f t="shared" si="0"/>
        <v>0</v>
      </c>
      <c r="H14" s="5" t="str">
        <f t="shared" si="1"/>
        <v>，2782551</v>
      </c>
      <c r="I14" s="5" t="str">
        <f>VLOOKUP(A14,HOP!A:U,21,0)</f>
        <v>直连</v>
      </c>
    </row>
    <row r="15" s="5" customFormat="1" spans="1:9">
      <c r="A15" s="6">
        <v>21753631224</v>
      </c>
      <c r="B15" s="7">
        <v>44875</v>
      </c>
      <c r="C15" s="7">
        <v>44878</v>
      </c>
      <c r="D15" s="5">
        <v>360</v>
      </c>
      <c r="E15" s="5" t="str">
        <f>VLOOKUP(A15,HOP!A:L,12,0)</f>
        <v>360.00</v>
      </c>
      <c r="F15" s="5" t="str">
        <f>VLOOKUP(A15,HOP!A:C,3,0)</f>
        <v>2785545</v>
      </c>
      <c r="G15" s="5">
        <f t="shared" si="0"/>
        <v>0</v>
      </c>
      <c r="H15" s="5" t="str">
        <f t="shared" si="1"/>
        <v>，2785545</v>
      </c>
      <c r="I15" s="5" t="str">
        <f>VLOOKUP(A15,HOP!A:U,21,0)</f>
        <v>直采</v>
      </c>
    </row>
    <row r="16" s="5" customFormat="1" hidden="1" spans="1:9">
      <c r="A16" s="6">
        <v>21768027199</v>
      </c>
      <c r="B16" s="7">
        <v>44876</v>
      </c>
      <c r="C16" s="7">
        <v>44878</v>
      </c>
      <c r="D16" s="5">
        <v>0</v>
      </c>
      <c r="E16" s="5" t="e">
        <f>VLOOKUP(A16,HOP!A:L,12,0)</f>
        <v>#N/A</v>
      </c>
      <c r="F16" s="5" t="e">
        <f>VLOOKUP(A16,HOP!A:C,3,0)</f>
        <v>#N/A</v>
      </c>
      <c r="G16" s="5" t="e">
        <f t="shared" si="0"/>
        <v>#N/A</v>
      </c>
      <c r="H16" s="5" t="e">
        <f t="shared" si="1"/>
        <v>#N/A</v>
      </c>
      <c r="I16" s="5" t="e">
        <f>VLOOKUP(A16,HOP!A:U,21,0)</f>
        <v>#N/A</v>
      </c>
    </row>
    <row r="17" s="5" customFormat="1" spans="1:9">
      <c r="A17" s="6">
        <v>21771580402</v>
      </c>
      <c r="B17" s="7">
        <v>44877</v>
      </c>
      <c r="C17" s="7">
        <v>44878</v>
      </c>
      <c r="D17" s="5">
        <v>107</v>
      </c>
      <c r="E17" s="5" t="str">
        <f>VLOOKUP(A17,HOP!A:L,12,0)</f>
        <v>107.00</v>
      </c>
      <c r="F17" s="5" t="str">
        <f>VLOOKUP(A17,HOP!A:C,3,0)</f>
        <v>2789392</v>
      </c>
      <c r="G17" s="5">
        <f t="shared" si="0"/>
        <v>0</v>
      </c>
      <c r="H17" s="5" t="str">
        <f t="shared" si="1"/>
        <v>，2789392</v>
      </c>
      <c r="I17" s="5" t="str">
        <f>VLOOKUP(A17,HOP!A:U,21,0)</f>
        <v>直采</v>
      </c>
    </row>
    <row r="18" s="5" customFormat="1" hidden="1" spans="1:9">
      <c r="A18" s="6">
        <v>21772674661</v>
      </c>
      <c r="B18" s="7">
        <v>44876</v>
      </c>
      <c r="C18" s="7">
        <v>44878</v>
      </c>
      <c r="D18" s="5">
        <v>0</v>
      </c>
      <c r="E18" s="5" t="e">
        <f>VLOOKUP(A18,HOP!A:L,12,0)</f>
        <v>#N/A</v>
      </c>
      <c r="F18" s="5" t="e">
        <f>VLOOKUP(A18,HOP!A:C,3,0)</f>
        <v>#N/A</v>
      </c>
      <c r="G18" s="5" t="e">
        <f t="shared" si="0"/>
        <v>#N/A</v>
      </c>
      <c r="H18" s="5" t="e">
        <f t="shared" si="1"/>
        <v>#N/A</v>
      </c>
      <c r="I18" s="5" t="e">
        <f>VLOOKUP(A18,HOP!A:U,21,0)</f>
        <v>#N/A</v>
      </c>
    </row>
    <row r="19" s="5" customFormat="1" spans="1:9">
      <c r="A19" s="6">
        <v>21773086212</v>
      </c>
      <c r="B19" s="7">
        <v>44876</v>
      </c>
      <c r="C19" s="7">
        <v>44878</v>
      </c>
      <c r="D19" s="5">
        <v>288</v>
      </c>
      <c r="E19" s="5" t="str">
        <f>VLOOKUP(A19,HOP!A:L,12,0)</f>
        <v>288.00</v>
      </c>
      <c r="F19" s="5" t="str">
        <f>VLOOKUP(A19,HOP!A:C,3,0)</f>
        <v>2789937</v>
      </c>
      <c r="G19" s="5">
        <f t="shared" si="0"/>
        <v>0</v>
      </c>
      <c r="H19" s="5" t="str">
        <f t="shared" si="1"/>
        <v>，2789937</v>
      </c>
      <c r="I19" s="5" t="str">
        <f>VLOOKUP(A19,HOP!A:U,21,0)</f>
        <v>直采</v>
      </c>
    </row>
    <row r="20" s="5" customFormat="1" hidden="1" spans="1:9">
      <c r="A20" s="6">
        <v>21773193569</v>
      </c>
      <c r="B20" s="7">
        <v>44877</v>
      </c>
      <c r="C20" s="7">
        <v>44878</v>
      </c>
      <c r="D20" s="5">
        <v>0</v>
      </c>
      <c r="E20" s="5" t="e">
        <f>VLOOKUP(A20,HOP!A:L,12,0)</f>
        <v>#N/A</v>
      </c>
      <c r="F20" s="5" t="e">
        <f>VLOOKUP(A20,HOP!A:C,3,0)</f>
        <v>#N/A</v>
      </c>
      <c r="G20" s="5" t="e">
        <f t="shared" si="0"/>
        <v>#N/A</v>
      </c>
      <c r="H20" s="5" t="e">
        <f t="shared" si="1"/>
        <v>#N/A</v>
      </c>
      <c r="I20" s="5" t="e">
        <f>VLOOKUP(A20,HOP!A:U,21,0)</f>
        <v>#N/A</v>
      </c>
    </row>
    <row r="21" s="5" customFormat="1" spans="1:9">
      <c r="A21" s="6">
        <v>999221773782232</v>
      </c>
      <c r="B21" s="7">
        <v>44876</v>
      </c>
      <c r="C21" s="7">
        <v>44878</v>
      </c>
      <c r="D21" s="5">
        <v>793</v>
      </c>
      <c r="E21" s="5" t="str">
        <f>VLOOKUP(A21,HOP!A:L,12,0)</f>
        <v>793.00</v>
      </c>
      <c r="F21" s="5" t="str">
        <f>VLOOKUP(A21,HOP!A:C,3,0)</f>
        <v>2790218</v>
      </c>
      <c r="G21" s="5">
        <f t="shared" si="0"/>
        <v>0</v>
      </c>
      <c r="H21" s="5" t="str">
        <f t="shared" si="1"/>
        <v>，2790218</v>
      </c>
      <c r="I21" s="5" t="str">
        <f>VLOOKUP(A21,HOP!A:U,21,0)</f>
        <v>直连</v>
      </c>
    </row>
    <row r="22" s="5" customFormat="1" spans="1:9">
      <c r="A22" s="6">
        <v>21780916758</v>
      </c>
      <c r="B22" s="7">
        <v>44877</v>
      </c>
      <c r="C22" s="7">
        <v>44878</v>
      </c>
      <c r="D22" s="5">
        <v>100</v>
      </c>
      <c r="E22" s="5" t="str">
        <f>VLOOKUP(A22,HOP!A:L,12,0)</f>
        <v>100.00</v>
      </c>
      <c r="F22" s="5" t="str">
        <f>VLOOKUP(A22,HOP!A:C,3,0)</f>
        <v>2792919</v>
      </c>
      <c r="G22" s="5">
        <f t="shared" si="0"/>
        <v>0</v>
      </c>
      <c r="H22" s="5" t="str">
        <f t="shared" si="1"/>
        <v>，2792919</v>
      </c>
      <c r="I22" s="5" t="str">
        <f>VLOOKUP(A22,HOP!A:U,21,0)</f>
        <v>直采</v>
      </c>
    </row>
    <row r="23" s="5" customFormat="1" spans="1:9">
      <c r="A23" s="6">
        <v>21780995912</v>
      </c>
      <c r="B23" s="7">
        <v>44877</v>
      </c>
      <c r="C23" s="7">
        <v>44878</v>
      </c>
      <c r="D23" s="5">
        <v>58</v>
      </c>
      <c r="E23" s="5" t="str">
        <f>VLOOKUP(A23,HOP!A:L,12,0)</f>
        <v>58.00</v>
      </c>
      <c r="F23" s="5" t="str">
        <f>VLOOKUP(A23,HOP!A:C,3,0)</f>
        <v>2792963</v>
      </c>
      <c r="G23" s="5">
        <f t="shared" si="0"/>
        <v>0</v>
      </c>
      <c r="H23" s="5" t="str">
        <f t="shared" si="1"/>
        <v>，2792963</v>
      </c>
      <c r="I23" s="5" t="str">
        <f>VLOOKUP(A23,HOP!A:U,21,0)</f>
        <v>直采</v>
      </c>
    </row>
    <row r="25" spans="4:4">
      <c r="D25" s="5">
        <f>SUM(D2:D24)</f>
        <v>3498</v>
      </c>
    </row>
    <row r="29" spans="1:4">
      <c r="A29" s="5" t="s">
        <v>141</v>
      </c>
      <c r="C29" s="5">
        <v>2165</v>
      </c>
      <c r="D29" s="5">
        <v>16933.53</v>
      </c>
    </row>
    <row r="30" spans="1:4">
      <c r="A30" s="5" t="s">
        <v>142</v>
      </c>
      <c r="C30" s="5">
        <v>1333</v>
      </c>
      <c r="D30" s="5">
        <v>10426.04</v>
      </c>
    </row>
    <row r="31" spans="1:4">
      <c r="A31" s="5" t="s">
        <v>143</v>
      </c>
      <c r="C31" s="5">
        <f>SUBTOTAL(9,C29:C30)</f>
        <v>3498</v>
      </c>
      <c r="D31" s="5">
        <f>SUBTOTAL(9,D29:D30)</f>
        <v>27359.57</v>
      </c>
    </row>
    <row r="32" spans="1:1">
      <c r="A32" s="5" t="s">
        <v>144</v>
      </c>
    </row>
  </sheetData>
  <autoFilter ref="A1:X23">
    <filterColumn colId="3">
      <filters>
        <filter val="100"/>
        <filter val="360"/>
        <filter val="91"/>
        <filter val="72"/>
        <filter val="102"/>
        <filter val="793"/>
        <filter val="84"/>
        <filter val="87"/>
        <filter val="107"/>
        <filter val="167"/>
        <filter val="58"/>
        <filter val="288"/>
        <filter val="358"/>
        <filter val="39"/>
        <filter val="109"/>
        <filter val="42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workbookViewId="0">
      <selection activeCell="A1" sqref="$A1:$XFD1048576"/>
    </sheetView>
  </sheetViews>
  <sheetFormatPr defaultColWidth="8" defaultRowHeight="12.75"/>
  <cols>
    <col min="1" max="1" width="11.125" style="1"/>
    <col min="2" max="16383" width="8" style="1"/>
    <col min="16384" max="16384" width="8" style="2"/>
  </cols>
  <sheetData>
    <row r="1" s="1" customFormat="1" spans="1:22">
      <c r="A1" s="3" t="s">
        <v>145</v>
      </c>
      <c r="B1" s="3" t="s">
        <v>146</v>
      </c>
      <c r="C1" s="3" t="s">
        <v>147</v>
      </c>
      <c r="D1" s="3" t="s">
        <v>148</v>
      </c>
      <c r="E1" s="3" t="s">
        <v>13</v>
      </c>
      <c r="F1" s="3" t="s">
        <v>5</v>
      </c>
      <c r="G1" s="3" t="s">
        <v>6</v>
      </c>
      <c r="H1" s="3" t="s">
        <v>149</v>
      </c>
      <c r="I1" s="3" t="s">
        <v>150</v>
      </c>
      <c r="J1" s="3" t="s">
        <v>151</v>
      </c>
      <c r="K1" s="3" t="s">
        <v>152</v>
      </c>
      <c r="L1" s="3" t="s">
        <v>153</v>
      </c>
      <c r="M1" s="3" t="s">
        <v>154</v>
      </c>
      <c r="N1" s="3" t="s">
        <v>155</v>
      </c>
      <c r="O1" s="3" t="s">
        <v>156</v>
      </c>
      <c r="P1" s="3" t="s">
        <v>157</v>
      </c>
      <c r="Q1" s="3" t="s">
        <v>158</v>
      </c>
      <c r="R1" s="3" t="s">
        <v>159</v>
      </c>
      <c r="S1" s="3" t="s">
        <v>160</v>
      </c>
      <c r="T1" s="3" t="s">
        <v>161</v>
      </c>
      <c r="U1" s="3" t="s">
        <v>162</v>
      </c>
      <c r="V1" s="3" t="s">
        <v>163</v>
      </c>
    </row>
    <row r="2" s="1" customFormat="1" spans="1:22">
      <c r="A2" s="4">
        <v>21780995912</v>
      </c>
      <c r="B2" s="1" t="s">
        <v>164</v>
      </c>
      <c r="C2" s="1" t="s">
        <v>165</v>
      </c>
      <c r="D2" s="1" t="s">
        <v>166</v>
      </c>
      <c r="E2" s="1" t="s">
        <v>167</v>
      </c>
      <c r="F2" s="1" t="s">
        <v>164</v>
      </c>
      <c r="G2" s="1" t="s">
        <v>168</v>
      </c>
      <c r="H2" s="1" t="s">
        <v>169</v>
      </c>
      <c r="I2" s="1" t="s">
        <v>170</v>
      </c>
      <c r="J2" s="1" t="s">
        <v>30</v>
      </c>
      <c r="K2" s="1" t="s">
        <v>171</v>
      </c>
      <c r="L2" s="1" t="s">
        <v>171</v>
      </c>
      <c r="M2" s="1" t="s">
        <v>172</v>
      </c>
      <c r="N2" s="1" t="s">
        <v>172</v>
      </c>
      <c r="O2" s="1" t="s">
        <v>173</v>
      </c>
      <c r="P2" s="1" t="s">
        <v>174</v>
      </c>
      <c r="Q2" s="1" t="s">
        <v>175</v>
      </c>
      <c r="R2" s="1" t="s">
        <v>176</v>
      </c>
      <c r="S2" s="1" t="s">
        <v>177</v>
      </c>
      <c r="T2" s="1" t="s">
        <v>178</v>
      </c>
      <c r="U2" s="1" t="s">
        <v>179</v>
      </c>
      <c r="V2" s="1" t="s">
        <v>180</v>
      </c>
    </row>
    <row r="3" s="1" customFormat="1" spans="1:22">
      <c r="A3" s="4">
        <v>21780916758</v>
      </c>
      <c r="B3" s="1" t="s">
        <v>164</v>
      </c>
      <c r="C3" s="1" t="s">
        <v>181</v>
      </c>
      <c r="D3" s="1" t="s">
        <v>182</v>
      </c>
      <c r="E3" s="1" t="s">
        <v>183</v>
      </c>
      <c r="F3" s="1" t="s">
        <v>164</v>
      </c>
      <c r="G3" s="1" t="s">
        <v>168</v>
      </c>
      <c r="H3" s="1" t="s">
        <v>169</v>
      </c>
      <c r="I3" s="1" t="s">
        <v>184</v>
      </c>
      <c r="J3" s="1" t="s">
        <v>30</v>
      </c>
      <c r="K3" s="1" t="s">
        <v>185</v>
      </c>
      <c r="L3" s="1" t="s">
        <v>185</v>
      </c>
      <c r="M3" s="1" t="s">
        <v>172</v>
      </c>
      <c r="N3" s="1" t="s">
        <v>172</v>
      </c>
      <c r="O3" s="1" t="s">
        <v>173</v>
      </c>
      <c r="P3" s="1" t="s">
        <v>174</v>
      </c>
      <c r="Q3" s="1" t="s">
        <v>175</v>
      </c>
      <c r="R3" s="1" t="s">
        <v>186</v>
      </c>
      <c r="S3" s="1" t="s">
        <v>177</v>
      </c>
      <c r="T3" s="1" t="s">
        <v>178</v>
      </c>
      <c r="U3" s="1" t="s">
        <v>179</v>
      </c>
      <c r="V3" s="1" t="s">
        <v>187</v>
      </c>
    </row>
    <row r="4" s="1" customFormat="1" spans="1:22">
      <c r="A4" s="4">
        <v>999221773782232</v>
      </c>
      <c r="B4" s="1" t="s">
        <v>188</v>
      </c>
      <c r="C4" s="1" t="s">
        <v>189</v>
      </c>
      <c r="D4" s="1" t="s">
        <v>190</v>
      </c>
      <c r="E4" s="1" t="s">
        <v>191</v>
      </c>
      <c r="F4" s="1" t="s">
        <v>188</v>
      </c>
      <c r="G4" s="1" t="s">
        <v>168</v>
      </c>
      <c r="H4" s="1" t="s">
        <v>169</v>
      </c>
      <c r="I4" s="1" t="s">
        <v>192</v>
      </c>
      <c r="J4" s="1" t="s">
        <v>30</v>
      </c>
      <c r="K4" s="1" t="s">
        <v>193</v>
      </c>
      <c r="L4" s="1" t="s">
        <v>193</v>
      </c>
      <c r="M4" s="1" t="s">
        <v>172</v>
      </c>
      <c r="N4" s="1" t="s">
        <v>172</v>
      </c>
      <c r="O4" s="1" t="s">
        <v>173</v>
      </c>
      <c r="P4" s="1" t="s">
        <v>174</v>
      </c>
      <c r="Q4" s="1" t="s">
        <v>175</v>
      </c>
      <c r="R4" s="1" t="s">
        <v>194</v>
      </c>
      <c r="S4" s="1" t="s">
        <v>177</v>
      </c>
      <c r="T4" s="1" t="s">
        <v>178</v>
      </c>
      <c r="U4" s="1" t="s">
        <v>195</v>
      </c>
      <c r="V4" s="1" t="s">
        <v>196</v>
      </c>
    </row>
    <row r="5" s="1" customFormat="1" spans="1:22">
      <c r="A5" s="4">
        <v>21773086212</v>
      </c>
      <c r="B5" s="1" t="s">
        <v>188</v>
      </c>
      <c r="C5" s="1" t="s">
        <v>197</v>
      </c>
      <c r="D5" s="1" t="s">
        <v>198</v>
      </c>
      <c r="E5" s="1" t="s">
        <v>199</v>
      </c>
      <c r="F5" s="1" t="s">
        <v>188</v>
      </c>
      <c r="G5" s="1" t="s">
        <v>168</v>
      </c>
      <c r="H5" s="1" t="s">
        <v>169</v>
      </c>
      <c r="I5" s="1" t="s">
        <v>200</v>
      </c>
      <c r="J5" s="1" t="s">
        <v>30</v>
      </c>
      <c r="K5" s="1" t="s">
        <v>201</v>
      </c>
      <c r="L5" s="1" t="s">
        <v>201</v>
      </c>
      <c r="M5" s="1" t="s">
        <v>172</v>
      </c>
      <c r="N5" s="1" t="s">
        <v>172</v>
      </c>
      <c r="O5" s="1" t="s">
        <v>173</v>
      </c>
      <c r="P5" s="1" t="s">
        <v>174</v>
      </c>
      <c r="Q5" s="1" t="s">
        <v>175</v>
      </c>
      <c r="R5" s="1" t="s">
        <v>202</v>
      </c>
      <c r="S5" s="1" t="s">
        <v>177</v>
      </c>
      <c r="T5" s="1" t="s">
        <v>178</v>
      </c>
      <c r="U5" s="1" t="s">
        <v>179</v>
      </c>
      <c r="V5" s="1" t="s">
        <v>180</v>
      </c>
    </row>
    <row r="6" s="1" customFormat="1" spans="1:22">
      <c r="A6" s="4">
        <v>21771580402</v>
      </c>
      <c r="B6" s="1" t="s">
        <v>203</v>
      </c>
      <c r="C6" s="1" t="s">
        <v>204</v>
      </c>
      <c r="D6" s="1" t="s">
        <v>205</v>
      </c>
      <c r="E6" s="1" t="s">
        <v>206</v>
      </c>
      <c r="F6" s="1" t="s">
        <v>164</v>
      </c>
      <c r="G6" s="1" t="s">
        <v>168</v>
      </c>
      <c r="H6" s="1" t="s">
        <v>169</v>
      </c>
      <c r="I6" s="1" t="s">
        <v>207</v>
      </c>
      <c r="J6" s="1" t="s">
        <v>30</v>
      </c>
      <c r="K6" s="1" t="s">
        <v>208</v>
      </c>
      <c r="L6" s="1" t="s">
        <v>208</v>
      </c>
      <c r="M6" s="1" t="s">
        <v>172</v>
      </c>
      <c r="N6" s="1" t="s">
        <v>172</v>
      </c>
      <c r="O6" s="1" t="s">
        <v>173</v>
      </c>
      <c r="P6" s="1" t="s">
        <v>174</v>
      </c>
      <c r="Q6" s="1" t="s">
        <v>175</v>
      </c>
      <c r="R6" s="1" t="s">
        <v>209</v>
      </c>
      <c r="S6" s="1" t="s">
        <v>177</v>
      </c>
      <c r="T6" s="1" t="s">
        <v>178</v>
      </c>
      <c r="U6" s="1" t="s">
        <v>179</v>
      </c>
      <c r="V6" s="1" t="s">
        <v>180</v>
      </c>
    </row>
    <row r="7" s="1" customFormat="1" spans="1:22">
      <c r="A7" s="4">
        <v>21753631224</v>
      </c>
      <c r="B7" s="1" t="s">
        <v>210</v>
      </c>
      <c r="C7" s="1" t="s">
        <v>211</v>
      </c>
      <c r="D7" s="1" t="s">
        <v>212</v>
      </c>
      <c r="E7" s="1" t="s">
        <v>213</v>
      </c>
      <c r="F7" s="1" t="s">
        <v>203</v>
      </c>
      <c r="G7" s="1" t="s">
        <v>168</v>
      </c>
      <c r="H7" s="1" t="s">
        <v>169</v>
      </c>
      <c r="I7" s="1" t="s">
        <v>214</v>
      </c>
      <c r="J7" s="1" t="s">
        <v>30</v>
      </c>
      <c r="K7" s="1" t="s">
        <v>215</v>
      </c>
      <c r="L7" s="1" t="s">
        <v>215</v>
      </c>
      <c r="M7" s="1" t="s">
        <v>172</v>
      </c>
      <c r="N7" s="1" t="s">
        <v>172</v>
      </c>
      <c r="O7" s="1" t="s">
        <v>173</v>
      </c>
      <c r="P7" s="1" t="s">
        <v>174</v>
      </c>
      <c r="Q7" s="1" t="s">
        <v>175</v>
      </c>
      <c r="R7" s="1" t="s">
        <v>216</v>
      </c>
      <c r="S7" s="1" t="s">
        <v>177</v>
      </c>
      <c r="T7" s="1" t="s">
        <v>178</v>
      </c>
      <c r="U7" s="1" t="s">
        <v>179</v>
      </c>
      <c r="V7" s="1" t="s">
        <v>187</v>
      </c>
    </row>
    <row r="8" s="1" customFormat="1" spans="1:22">
      <c r="A8" s="4">
        <v>21742347887</v>
      </c>
      <c r="B8" s="1" t="s">
        <v>217</v>
      </c>
      <c r="C8" s="1" t="s">
        <v>218</v>
      </c>
      <c r="D8" s="1" t="s">
        <v>219</v>
      </c>
      <c r="E8" s="1" t="s">
        <v>220</v>
      </c>
      <c r="F8" s="1" t="s">
        <v>164</v>
      </c>
      <c r="G8" s="1" t="s">
        <v>168</v>
      </c>
      <c r="H8" s="1" t="s">
        <v>169</v>
      </c>
      <c r="I8" s="1" t="s">
        <v>221</v>
      </c>
      <c r="J8" s="1" t="s">
        <v>30</v>
      </c>
      <c r="K8" s="1" t="s">
        <v>222</v>
      </c>
      <c r="L8" s="1" t="s">
        <v>222</v>
      </c>
      <c r="M8" s="1" t="s">
        <v>172</v>
      </c>
      <c r="N8" s="1" t="s">
        <v>172</v>
      </c>
      <c r="O8" s="1" t="s">
        <v>173</v>
      </c>
      <c r="P8" s="1" t="s">
        <v>174</v>
      </c>
      <c r="Q8" s="1" t="s">
        <v>175</v>
      </c>
      <c r="R8" s="1" t="s">
        <v>223</v>
      </c>
      <c r="S8" s="1" t="s">
        <v>177</v>
      </c>
      <c r="T8" s="1" t="s">
        <v>178</v>
      </c>
      <c r="U8" s="1" t="s">
        <v>195</v>
      </c>
      <c r="V8" s="1" t="s">
        <v>224</v>
      </c>
    </row>
    <row r="9" s="1" customFormat="1" spans="1:22">
      <c r="A9" s="4">
        <v>21698364861</v>
      </c>
      <c r="B9" s="1" t="s">
        <v>225</v>
      </c>
      <c r="C9" s="1" t="s">
        <v>226</v>
      </c>
      <c r="D9" s="1" t="s">
        <v>227</v>
      </c>
      <c r="E9" s="1" t="s">
        <v>228</v>
      </c>
      <c r="F9" s="1" t="s">
        <v>164</v>
      </c>
      <c r="G9" s="1" t="s">
        <v>168</v>
      </c>
      <c r="H9" s="1" t="s">
        <v>169</v>
      </c>
      <c r="I9" s="1" t="s">
        <v>229</v>
      </c>
      <c r="J9" s="1" t="s">
        <v>30</v>
      </c>
      <c r="K9" s="1" t="s">
        <v>230</v>
      </c>
      <c r="L9" s="1" t="s">
        <v>230</v>
      </c>
      <c r="M9" s="1" t="s">
        <v>172</v>
      </c>
      <c r="N9" s="1" t="s">
        <v>172</v>
      </c>
      <c r="O9" s="1" t="s">
        <v>173</v>
      </c>
      <c r="P9" s="1" t="s">
        <v>174</v>
      </c>
      <c r="Q9" s="1" t="s">
        <v>175</v>
      </c>
      <c r="R9" s="1" t="s">
        <v>231</v>
      </c>
      <c r="S9" s="1" t="s">
        <v>177</v>
      </c>
      <c r="T9" s="1" t="s">
        <v>178</v>
      </c>
      <c r="U9" s="1" t="s">
        <v>179</v>
      </c>
      <c r="V9" s="1" t="s">
        <v>232</v>
      </c>
    </row>
    <row r="10" s="1" customFormat="1" spans="1:22">
      <c r="A10" s="4">
        <v>21695025243</v>
      </c>
      <c r="B10" s="1" t="s">
        <v>233</v>
      </c>
      <c r="C10" s="1" t="s">
        <v>234</v>
      </c>
      <c r="D10" s="1" t="s">
        <v>212</v>
      </c>
      <c r="E10" s="1" t="s">
        <v>235</v>
      </c>
      <c r="F10" s="1" t="s">
        <v>164</v>
      </c>
      <c r="G10" s="1" t="s">
        <v>168</v>
      </c>
      <c r="H10" s="1" t="s">
        <v>169</v>
      </c>
      <c r="I10" s="1" t="s">
        <v>236</v>
      </c>
      <c r="J10" s="1" t="s">
        <v>30</v>
      </c>
      <c r="K10" s="1" t="s">
        <v>237</v>
      </c>
      <c r="L10" s="1" t="s">
        <v>237</v>
      </c>
      <c r="M10" s="1" t="s">
        <v>172</v>
      </c>
      <c r="N10" s="1" t="s">
        <v>172</v>
      </c>
      <c r="O10" s="1" t="s">
        <v>173</v>
      </c>
      <c r="P10" s="1" t="s">
        <v>174</v>
      </c>
      <c r="Q10" s="1" t="s">
        <v>175</v>
      </c>
      <c r="R10" s="1" t="s">
        <v>238</v>
      </c>
      <c r="S10" s="1" t="s">
        <v>177</v>
      </c>
      <c r="T10" s="1" t="s">
        <v>178</v>
      </c>
      <c r="U10" s="1" t="s">
        <v>179</v>
      </c>
      <c r="V10" s="1" t="s">
        <v>187</v>
      </c>
    </row>
    <row r="11" s="1" customFormat="1" spans="1:22">
      <c r="A11" s="4">
        <v>21693046396</v>
      </c>
      <c r="B11" s="1" t="s">
        <v>233</v>
      </c>
      <c r="C11" s="1" t="s">
        <v>239</v>
      </c>
      <c r="D11" s="1" t="s">
        <v>227</v>
      </c>
      <c r="E11" s="1" t="s">
        <v>240</v>
      </c>
      <c r="F11" s="1" t="s">
        <v>164</v>
      </c>
      <c r="G11" s="1" t="s">
        <v>168</v>
      </c>
      <c r="H11" s="1" t="s">
        <v>169</v>
      </c>
      <c r="I11" s="1" t="s">
        <v>241</v>
      </c>
      <c r="J11" s="1" t="s">
        <v>30</v>
      </c>
      <c r="K11" s="1" t="s">
        <v>242</v>
      </c>
      <c r="L11" s="1" t="s">
        <v>242</v>
      </c>
      <c r="M11" s="1" t="s">
        <v>172</v>
      </c>
      <c r="N11" s="1" t="s">
        <v>172</v>
      </c>
      <c r="O11" s="1" t="s">
        <v>173</v>
      </c>
      <c r="P11" s="1" t="s">
        <v>174</v>
      </c>
      <c r="Q11" s="1" t="s">
        <v>175</v>
      </c>
      <c r="R11" s="1" t="s">
        <v>243</v>
      </c>
      <c r="S11" s="1" t="s">
        <v>177</v>
      </c>
      <c r="T11" s="1" t="s">
        <v>178</v>
      </c>
      <c r="U11" s="1" t="s">
        <v>179</v>
      </c>
      <c r="V11" s="1" t="s">
        <v>232</v>
      </c>
    </row>
    <row r="12" s="1" customFormat="1" spans="1:22">
      <c r="A12" s="4">
        <v>21687043277</v>
      </c>
      <c r="B12" s="1" t="s">
        <v>244</v>
      </c>
      <c r="C12" s="1" t="s">
        <v>245</v>
      </c>
      <c r="D12" s="1" t="s">
        <v>227</v>
      </c>
      <c r="E12" s="1" t="s">
        <v>246</v>
      </c>
      <c r="F12" s="1" t="s">
        <v>164</v>
      </c>
      <c r="G12" s="1" t="s">
        <v>168</v>
      </c>
      <c r="H12" s="1" t="s">
        <v>169</v>
      </c>
      <c r="I12" s="1" t="s">
        <v>247</v>
      </c>
      <c r="J12" s="1" t="s">
        <v>30</v>
      </c>
      <c r="K12" s="1" t="s">
        <v>242</v>
      </c>
      <c r="L12" s="1" t="s">
        <v>242</v>
      </c>
      <c r="M12" s="1" t="s">
        <v>172</v>
      </c>
      <c r="N12" s="1" t="s">
        <v>172</v>
      </c>
      <c r="O12" s="1" t="s">
        <v>173</v>
      </c>
      <c r="P12" s="1" t="s">
        <v>174</v>
      </c>
      <c r="Q12" s="1" t="s">
        <v>175</v>
      </c>
      <c r="R12" s="1" t="s">
        <v>248</v>
      </c>
      <c r="S12" s="1" t="s">
        <v>177</v>
      </c>
      <c r="T12" s="1" t="s">
        <v>178</v>
      </c>
      <c r="U12" s="1" t="s">
        <v>179</v>
      </c>
      <c r="V12" s="1" t="s">
        <v>232</v>
      </c>
    </row>
    <row r="13" s="1" customFormat="1" spans="1:22">
      <c r="A13" s="4">
        <v>21686636081</v>
      </c>
      <c r="B13" s="1" t="s">
        <v>244</v>
      </c>
      <c r="C13" s="1" t="s">
        <v>249</v>
      </c>
      <c r="D13" s="1" t="s">
        <v>227</v>
      </c>
      <c r="E13" s="1" t="s">
        <v>250</v>
      </c>
      <c r="F13" s="1" t="s">
        <v>164</v>
      </c>
      <c r="G13" s="1" t="s">
        <v>168</v>
      </c>
      <c r="H13" s="1" t="s">
        <v>169</v>
      </c>
      <c r="I13" s="1" t="s">
        <v>247</v>
      </c>
      <c r="J13" s="1" t="s">
        <v>30</v>
      </c>
      <c r="K13" s="1" t="s">
        <v>242</v>
      </c>
      <c r="L13" s="1" t="s">
        <v>242</v>
      </c>
      <c r="M13" s="1" t="s">
        <v>172</v>
      </c>
      <c r="N13" s="1" t="s">
        <v>172</v>
      </c>
      <c r="O13" s="1" t="s">
        <v>173</v>
      </c>
      <c r="P13" s="1" t="s">
        <v>174</v>
      </c>
      <c r="Q13" s="1" t="s">
        <v>175</v>
      </c>
      <c r="R13" s="1" t="s">
        <v>251</v>
      </c>
      <c r="S13" s="1" t="s">
        <v>177</v>
      </c>
      <c r="T13" s="1" t="s">
        <v>178</v>
      </c>
      <c r="U13" s="1" t="s">
        <v>179</v>
      </c>
      <c r="V13" s="1" t="s">
        <v>232</v>
      </c>
    </row>
    <row r="14" s="1" customFormat="1" spans="1:22">
      <c r="A14" s="4">
        <v>21624635792</v>
      </c>
      <c r="B14" s="1" t="s">
        <v>252</v>
      </c>
      <c r="C14" s="1" t="s">
        <v>253</v>
      </c>
      <c r="D14" s="1" t="s">
        <v>227</v>
      </c>
      <c r="E14" s="1" t="s">
        <v>254</v>
      </c>
      <c r="F14" s="1" t="s">
        <v>164</v>
      </c>
      <c r="G14" s="1" t="s">
        <v>168</v>
      </c>
      <c r="H14" s="1" t="s">
        <v>169</v>
      </c>
      <c r="I14" s="1" t="s">
        <v>255</v>
      </c>
      <c r="J14" s="1" t="s">
        <v>30</v>
      </c>
      <c r="K14" s="1" t="s">
        <v>256</v>
      </c>
      <c r="L14" s="1" t="s">
        <v>256</v>
      </c>
      <c r="M14" s="1" t="s">
        <v>172</v>
      </c>
      <c r="N14" s="1" t="s">
        <v>172</v>
      </c>
      <c r="O14" s="1" t="s">
        <v>173</v>
      </c>
      <c r="P14" s="1" t="s">
        <v>174</v>
      </c>
      <c r="Q14" s="1" t="s">
        <v>175</v>
      </c>
      <c r="R14" s="1" t="s">
        <v>257</v>
      </c>
      <c r="S14" s="1" t="s">
        <v>177</v>
      </c>
      <c r="T14" s="1" t="s">
        <v>178</v>
      </c>
      <c r="U14" s="1" t="s">
        <v>179</v>
      </c>
      <c r="V14" s="1" t="s">
        <v>232</v>
      </c>
    </row>
    <row r="15" s="1" customFormat="1" spans="1:22">
      <c r="A15" s="4">
        <v>21598761423</v>
      </c>
      <c r="B15" s="1" t="s">
        <v>258</v>
      </c>
      <c r="C15" s="1" t="s">
        <v>259</v>
      </c>
      <c r="D15" s="1" t="s">
        <v>227</v>
      </c>
      <c r="E15" s="1" t="s">
        <v>260</v>
      </c>
      <c r="F15" s="1" t="s">
        <v>164</v>
      </c>
      <c r="G15" s="1" t="s">
        <v>168</v>
      </c>
      <c r="H15" s="1" t="s">
        <v>169</v>
      </c>
      <c r="I15" s="1" t="s">
        <v>261</v>
      </c>
      <c r="J15" s="1" t="s">
        <v>30</v>
      </c>
      <c r="K15" s="1" t="s">
        <v>262</v>
      </c>
      <c r="L15" s="1" t="s">
        <v>262</v>
      </c>
      <c r="M15" s="1" t="s">
        <v>172</v>
      </c>
      <c r="N15" s="1" t="s">
        <v>172</v>
      </c>
      <c r="O15" s="1" t="s">
        <v>173</v>
      </c>
      <c r="P15" s="1" t="s">
        <v>174</v>
      </c>
      <c r="Q15" s="1" t="s">
        <v>175</v>
      </c>
      <c r="R15" s="1" t="s">
        <v>263</v>
      </c>
      <c r="S15" s="1" t="s">
        <v>177</v>
      </c>
      <c r="T15" s="1" t="s">
        <v>178</v>
      </c>
      <c r="U15" s="1" t="s">
        <v>179</v>
      </c>
      <c r="V15" s="1" t="s">
        <v>232</v>
      </c>
    </row>
    <row r="16" s="1" customFormat="1" spans="1:22">
      <c r="A16" s="4">
        <v>21589336891</v>
      </c>
      <c r="B16" s="1" t="s">
        <v>264</v>
      </c>
      <c r="C16" s="1" t="s">
        <v>265</v>
      </c>
      <c r="D16" s="1" t="s">
        <v>266</v>
      </c>
      <c r="E16" s="1" t="s">
        <v>267</v>
      </c>
      <c r="F16" s="1" t="s">
        <v>164</v>
      </c>
      <c r="G16" s="1" t="s">
        <v>168</v>
      </c>
      <c r="H16" s="1" t="s">
        <v>169</v>
      </c>
      <c r="I16" s="1" t="s">
        <v>268</v>
      </c>
      <c r="J16" s="1" t="s">
        <v>30</v>
      </c>
      <c r="K16" s="1" t="s">
        <v>269</v>
      </c>
      <c r="L16" s="1" t="s">
        <v>269</v>
      </c>
      <c r="M16" s="1" t="s">
        <v>172</v>
      </c>
      <c r="N16" s="1" t="s">
        <v>172</v>
      </c>
      <c r="O16" s="1" t="s">
        <v>173</v>
      </c>
      <c r="P16" s="1" t="s">
        <v>174</v>
      </c>
      <c r="Q16" s="1" t="s">
        <v>175</v>
      </c>
      <c r="R16" s="1" t="s">
        <v>270</v>
      </c>
      <c r="S16" s="1" t="s">
        <v>177</v>
      </c>
      <c r="T16" s="1" t="s">
        <v>178</v>
      </c>
      <c r="U16" s="1" t="s">
        <v>179</v>
      </c>
      <c r="V16" s="1" t="s">
        <v>187</v>
      </c>
    </row>
    <row r="17" s="1" customFormat="1" spans="1:22">
      <c r="A17" s="4">
        <v>21559345161</v>
      </c>
      <c r="B17" s="1" t="s">
        <v>271</v>
      </c>
      <c r="C17" s="1" t="s">
        <v>272</v>
      </c>
      <c r="D17" s="1" t="s">
        <v>273</v>
      </c>
      <c r="E17" s="1" t="s">
        <v>274</v>
      </c>
      <c r="F17" s="1" t="s">
        <v>188</v>
      </c>
      <c r="G17" s="1" t="s">
        <v>168</v>
      </c>
      <c r="H17" s="1" t="s">
        <v>169</v>
      </c>
      <c r="I17" s="1" t="s">
        <v>275</v>
      </c>
      <c r="J17" s="1" t="s">
        <v>30</v>
      </c>
      <c r="K17" s="1" t="s">
        <v>276</v>
      </c>
      <c r="L17" s="1" t="s">
        <v>276</v>
      </c>
      <c r="M17" s="1" t="s">
        <v>172</v>
      </c>
      <c r="N17" s="1" t="s">
        <v>172</v>
      </c>
      <c r="O17" s="1" t="s">
        <v>173</v>
      </c>
      <c r="P17" s="1" t="s">
        <v>174</v>
      </c>
      <c r="Q17" s="1" t="s">
        <v>175</v>
      </c>
      <c r="R17" s="1" t="s">
        <v>277</v>
      </c>
      <c r="S17" s="1" t="s">
        <v>177</v>
      </c>
      <c r="T17" s="1" t="s">
        <v>178</v>
      </c>
      <c r="U17" s="1" t="s">
        <v>179</v>
      </c>
      <c r="V17" s="1" t="s">
        <v>278</v>
      </c>
    </row>
    <row r="18" s="1" customFormat="1" spans="1:22">
      <c r="A18" s="4">
        <v>18885337477</v>
      </c>
      <c r="B18" s="1" t="s">
        <v>279</v>
      </c>
      <c r="C18" s="1" t="s">
        <v>280</v>
      </c>
      <c r="D18" s="1" t="s">
        <v>281</v>
      </c>
      <c r="E18" s="1" t="s">
        <v>282</v>
      </c>
      <c r="F18" s="1" t="s">
        <v>164</v>
      </c>
      <c r="G18" s="1" t="s">
        <v>168</v>
      </c>
      <c r="H18" s="1" t="s">
        <v>169</v>
      </c>
      <c r="I18" s="1" t="s">
        <v>283</v>
      </c>
      <c r="J18" s="1" t="s">
        <v>30</v>
      </c>
      <c r="K18" s="1" t="s">
        <v>284</v>
      </c>
      <c r="L18" s="1" t="s">
        <v>284</v>
      </c>
      <c r="M18" s="1" t="s">
        <v>172</v>
      </c>
      <c r="N18" s="1" t="s">
        <v>172</v>
      </c>
      <c r="O18" s="1" t="s">
        <v>173</v>
      </c>
      <c r="P18" s="1" t="s">
        <v>174</v>
      </c>
      <c r="Q18" s="1" t="s">
        <v>175</v>
      </c>
      <c r="R18" s="1" t="s">
        <v>285</v>
      </c>
      <c r="S18" s="1" t="s">
        <v>177</v>
      </c>
      <c r="T18" s="1" t="s">
        <v>178</v>
      </c>
      <c r="U18" s="1" t="s">
        <v>179</v>
      </c>
      <c r="V18" s="1" t="s">
        <v>286</v>
      </c>
    </row>
    <row r="19" s="1" customFormat="1" spans="1:22">
      <c r="A19" s="4">
        <v>18810701468</v>
      </c>
      <c r="B19" s="1" t="s">
        <v>287</v>
      </c>
      <c r="C19" s="1" t="s">
        <v>288</v>
      </c>
      <c r="D19" s="1" t="s">
        <v>289</v>
      </c>
      <c r="E19" s="1" t="s">
        <v>290</v>
      </c>
      <c r="F19" s="1" t="s">
        <v>164</v>
      </c>
      <c r="G19" s="1" t="s">
        <v>168</v>
      </c>
      <c r="H19" s="1" t="s">
        <v>169</v>
      </c>
      <c r="I19" s="1" t="s">
        <v>291</v>
      </c>
      <c r="J19" s="1" t="s">
        <v>30</v>
      </c>
      <c r="K19" s="1" t="s">
        <v>269</v>
      </c>
      <c r="L19" s="1" t="s">
        <v>269</v>
      </c>
      <c r="M19" s="1" t="s">
        <v>172</v>
      </c>
      <c r="N19" s="1" t="s">
        <v>172</v>
      </c>
      <c r="O19" s="1" t="s">
        <v>173</v>
      </c>
      <c r="P19" s="1" t="s">
        <v>174</v>
      </c>
      <c r="Q19" s="1" t="s">
        <v>175</v>
      </c>
      <c r="R19" s="1" t="s">
        <v>292</v>
      </c>
      <c r="S19" s="1" t="s">
        <v>177</v>
      </c>
      <c r="T19" s="1" t="s">
        <v>178</v>
      </c>
      <c r="U19" s="1" t="s">
        <v>195</v>
      </c>
      <c r="V19" s="1" t="s">
        <v>293</v>
      </c>
    </row>
    <row r="20" s="1" customFormat="1" spans="1:22">
      <c r="A20" s="4">
        <v>18007904885</v>
      </c>
      <c r="B20" s="1" t="s">
        <v>294</v>
      </c>
      <c r="C20" s="1" t="s">
        <v>295</v>
      </c>
      <c r="D20" s="1" t="s">
        <v>296</v>
      </c>
      <c r="E20" s="1" t="s">
        <v>297</v>
      </c>
      <c r="F20" s="1" t="s">
        <v>164</v>
      </c>
      <c r="G20" s="1" t="s">
        <v>168</v>
      </c>
      <c r="H20" s="1" t="s">
        <v>169</v>
      </c>
      <c r="I20" s="1" t="s">
        <v>298</v>
      </c>
      <c r="J20" s="1" t="s">
        <v>30</v>
      </c>
      <c r="K20" s="1" t="s">
        <v>299</v>
      </c>
      <c r="L20" s="1" t="s">
        <v>299</v>
      </c>
      <c r="M20" s="1" t="s">
        <v>172</v>
      </c>
      <c r="N20" s="1" t="s">
        <v>172</v>
      </c>
      <c r="O20" s="1" t="s">
        <v>173</v>
      </c>
      <c r="P20" s="1" t="s">
        <v>174</v>
      </c>
      <c r="Q20" s="1" t="s">
        <v>175</v>
      </c>
      <c r="R20" s="1" t="s">
        <v>300</v>
      </c>
      <c r="S20" s="1" t="s">
        <v>177</v>
      </c>
      <c r="T20" s="1" t="s">
        <v>178</v>
      </c>
      <c r="U20" s="1" t="s">
        <v>195</v>
      </c>
      <c r="V20" s="1" t="s">
        <v>187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2022-11-16T02:06:14Z</dcterms:created>
  <dcterms:modified xsi:type="dcterms:W3CDTF">2022-11-16T02:51:57Z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A68D505BBED2432CAD7199118B9F7463</vt:lpwstr>
  </property>
  <property fmtid="{D5CDD505-2E9C-101B-9397-08002B2CF9AE}" pid="3" name="KSOProductBuildVer">
    <vt:lpwstr>2052-11.1.0.12763</vt:lpwstr>
  </property>
</Properties>
</file>