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</definedName>
  </definedNames>
  <calcPr calcId="144525"/>
</workbook>
</file>

<file path=xl/sharedStrings.xml><?xml version="1.0" encoding="utf-8"?>
<sst xmlns="http://schemas.openxmlformats.org/spreadsheetml/2006/main" count="149" uniqueCount="92">
  <si>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</si>
  <si>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</si>
  <si>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</si>
  <si>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</si>
  <si>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</si>
  <si>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</si>
  <si>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</si>
  <si>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</si>
  <si>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</si>
  <si>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</si>
  <si>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</si>
  <si>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</si>
  <si>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</si>
  <si>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</si>
  <si>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</si>
  <si>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</si>
  <si>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</si>
  <si>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</si>
  <si>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</si>
  <si>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</si>
  <si>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</si>
  <si>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</si>
  <si>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</si>
  <si>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</si>
  <si>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</si>
  <si>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999221680555986	</t>
  </si>
  <si>
    <t>Ctrip</t>
  </si>
  <si>
    <t>正常</t>
  </si>
  <si>
    <t>[东莞]东莞栢悦国际酒店(83900320)</t>
  </si>
  <si>
    <t>豪华大床房&lt;至多8间&gt;&lt;2人入住&gt;&lt;早餐&gt;</t>
  </si>
  <si>
    <t>CNY</t>
  </si>
  <si>
    <t>徐冉</t>
  </si>
  <si>
    <t>CA13744221117CNY</t>
  </si>
  <si>
    <t>未提现</t>
  </si>
  <si>
    <t>携程开票</t>
  </si>
  <si>
    <t xml:space="preserve">2769361	</t>
  </si>
  <si>
    <t xml:space="preserve">	</t>
  </si>
  <si>
    <t>取消</t>
  </si>
  <si>
    <t xml:space="preserve">999221686572166	</t>
  </si>
  <si>
    <t>[昆明]昆明驼峰客栈(68612583)</t>
  </si>
  <si>
    <t>驼峰双床房&lt;至多8间&gt;&lt;2人入住&gt;&lt;早餐&gt;</t>
  </si>
  <si>
    <t>李堂昊</t>
  </si>
  <si>
    <t xml:space="preserve">2770594	</t>
  </si>
  <si>
    <t xml:space="preserve">999221686622247	</t>
  </si>
  <si>
    <t>[成都]嘉年CEO服务公寓(成都新会展中心香年广场店)(80249052)</t>
  </si>
  <si>
    <t>舒适大床房&lt;至多8间&gt;&lt;2人入住&gt;&lt;早餐&gt;</t>
  </si>
  <si>
    <t>张亮,于怀江,王世勇</t>
  </si>
  <si>
    <t xml:space="preserve">18574728206	</t>
  </si>
  <si>
    <t>调整</t>
  </si>
  <si>
    <t>[香港]香港加拿大人旅馆(Canadian Hostel)(93874709)</t>
  </si>
  <si>
    <t>双人间&lt;至多8间&gt;&lt;2人入住&gt;</t>
  </si>
  <si>
    <t>Lam/cheuk ming</t>
  </si>
  <si>
    <t>，</t>
  </si>
  <si>
    <t>本期收回342元</t>
  </si>
  <si>
    <t xml:space="preserve"> 512 CNY</t>
  </si>
  <si>
    <t>A221117101951481</t>
  </si>
  <si>
    <t>总计：512元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</si>
  <si>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</si>
  <si>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</si>
  <si>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</si>
  <si>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</si>
  <si>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</si>
  <si>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</si>
  <si>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</si>
  <si>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</si>
  <si>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</si>
  <si>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</si>
  <si>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</si>
  <si>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</si>
  <si>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</si>
  <si>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</si>
  <si>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</si>
  <si>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</si>
  <si>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</si>
  <si>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</si>
  <si>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</si>
  <si>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2022-11-01</t>
  </si>
  <si>
    <t>2770594</t>
  </si>
  <si>
    <t>昆明驼峰客栈</t>
  </si>
  <si>
    <t>2022-11-02</t>
  </si>
  <si>
    <t>退房日月结</t>
  </si>
  <si>
    <t>170.00</t>
  </si>
  <si>
    <t>RMB</t>
  </si>
  <si>
    <t>0</t>
  </si>
  <si>
    <t>0.00</t>
  </si>
  <si>
    <t>携程汇登国内直连</t>
  </si>
  <si>
    <t>01.011264</t>
  </si>
  <si>
    <t>2022-11-01 21:47:02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</si>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</sst>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44866</v>
      </c>
      <c r="G2" s="6">
        <v>44867</v>
      </c>
      <c r="H2" s="4">
        <v>1</v>
      </c>
      <c r="I2" s="4">
        <v>1</v>
      </c>
      <c r="J2" s="4">
        <v>1</v>
      </c>
      <c r="K2" s="4" t="s">
        <v>30</v>
      </c>
      <c r="L2" s="4">
        <v>560</v>
      </c>
      <c r="M2" s="4">
        <v>560</v>
      </c>
      <c r="N2" s="4" t="s">
        <v>31</v>
      </c>
      <c r="O2" s="4" t="s">
        <v>32</v>
      </c>
      <c r="P2" s="4" t="s">
        <v>33</v>
      </c>
      <c r="Q2" s="4">
        <v>0</v>
      </c>
      <c r="R2" s="7">
        <v>44866</v>
      </c>
      <c r="S2" s="6">
        <v>44882</v>
      </c>
      <c r="T2" s="4" t="s">
        <v>34</v>
      </c>
      <c r="U2" s="4">
        <v>560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44866</v>
      </c>
      <c r="G3" s="6">
        <v>44867</v>
      </c>
      <c r="H3" s="4">
        <v>1</v>
      </c>
      <c r="I3" s="4">
        <v>1</v>
      </c>
      <c r="J3" s="4">
        <v>1</v>
      </c>
      <c r="K3" s="4" t="s">
        <v>30</v>
      </c>
      <c r="L3" s="4">
        <v>-560</v>
      </c>
      <c r="M3" s="4">
        <v>-560</v>
      </c>
      <c r="N3" s="4" t="s">
        <v>31</v>
      </c>
      <c r="O3" s="4" t="s">
        <v>32</v>
      </c>
      <c r="P3" s="4" t="s">
        <v>33</v>
      </c>
      <c r="Q3" s="4">
        <v>0</v>
      </c>
      <c r="R3" s="7">
        <v>44866</v>
      </c>
      <c r="S3" s="6">
        <v>44882</v>
      </c>
      <c r="T3" s="4" t="s">
        <v>34</v>
      </c>
      <c r="U3" s="4">
        <v>-560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44866</v>
      </c>
      <c r="G4" s="6">
        <v>44867</v>
      </c>
      <c r="H4" s="4">
        <v>1</v>
      </c>
      <c r="I4" s="4">
        <v>1</v>
      </c>
      <c r="J4" s="4">
        <v>1</v>
      </c>
      <c r="K4" s="4" t="s">
        <v>30</v>
      </c>
      <c r="L4" s="4">
        <v>170</v>
      </c>
      <c r="M4" s="4">
        <v>170</v>
      </c>
      <c r="N4" s="4" t="s">
        <v>41</v>
      </c>
      <c r="O4" s="4" t="s">
        <v>32</v>
      </c>
      <c r="P4" s="4" t="s">
        <v>33</v>
      </c>
      <c r="Q4" s="4">
        <v>0</v>
      </c>
      <c r="R4" s="7">
        <v>44866</v>
      </c>
      <c r="S4" s="6">
        <v>44882</v>
      </c>
      <c r="T4" s="4" t="s">
        <v>34</v>
      </c>
      <c r="U4" s="4">
        <v>170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44866</v>
      </c>
      <c r="G5" s="6">
        <v>44867</v>
      </c>
      <c r="H5" s="4">
        <v>3</v>
      </c>
      <c r="I5" s="4">
        <v>1</v>
      </c>
      <c r="J5" s="4">
        <v>3</v>
      </c>
      <c r="K5" s="4" t="s">
        <v>30</v>
      </c>
      <c r="L5" s="4">
        <v>843</v>
      </c>
      <c r="M5" s="4">
        <v>843</v>
      </c>
      <c r="N5" s="4" t="s">
        <v>46</v>
      </c>
      <c r="O5" s="4" t="s">
        <v>32</v>
      </c>
      <c r="P5" s="4" t="s">
        <v>33</v>
      </c>
      <c r="Q5" s="4">
        <v>0</v>
      </c>
      <c r="R5" s="7">
        <v>44866</v>
      </c>
      <c r="S5" s="6">
        <v>44882</v>
      </c>
      <c r="T5" s="4" t="s">
        <v>34</v>
      </c>
      <c r="U5" s="4">
        <v>843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43</v>
      </c>
      <c r="B6" s="4" t="s">
        <v>26</v>
      </c>
      <c r="C6" s="4" t="s">
        <v>37</v>
      </c>
      <c r="D6" s="4" t="s">
        <v>44</v>
      </c>
      <c r="E6" s="4" t="s">
        <v>45</v>
      </c>
      <c r="F6" s="6">
        <v>44866</v>
      </c>
      <c r="G6" s="6">
        <v>44867</v>
      </c>
      <c r="H6" s="4">
        <v>3</v>
      </c>
      <c r="I6" s="4">
        <v>1</v>
      </c>
      <c r="J6" s="4">
        <v>3</v>
      </c>
      <c r="K6" s="4" t="s">
        <v>30</v>
      </c>
      <c r="L6" s="4">
        <v>-843</v>
      </c>
      <c r="M6" s="4">
        <v>-843</v>
      </c>
      <c r="N6" s="4" t="s">
        <v>46</v>
      </c>
      <c r="O6" s="4" t="s">
        <v>32</v>
      </c>
      <c r="P6" s="4" t="s">
        <v>33</v>
      </c>
      <c r="Q6" s="4">
        <v>0</v>
      </c>
      <c r="R6" s="7">
        <v>44866</v>
      </c>
      <c r="S6" s="6">
        <v>44882</v>
      </c>
      <c r="T6" s="4" t="s">
        <v>34</v>
      </c>
      <c r="U6" s="4">
        <v>-843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47</v>
      </c>
      <c r="B7" s="4" t="s">
        <v>26</v>
      </c>
      <c r="C7" s="4" t="s">
        <v>48</v>
      </c>
      <c r="D7" s="4" t="s">
        <v>49</v>
      </c>
      <c r="E7" s="4" t="s">
        <v>50</v>
      </c>
      <c r="F7" s="6">
        <v>44773</v>
      </c>
      <c r="G7" s="6">
        <v>44774</v>
      </c>
      <c r="H7" s="4">
        <v>1</v>
      </c>
      <c r="I7" s="4">
        <v>1</v>
      </c>
      <c r="J7" s="4">
        <v>1</v>
      </c>
      <c r="K7" s="4" t="s">
        <v>30</v>
      </c>
      <c r="L7" s="4">
        <v>342</v>
      </c>
      <c r="M7" s="4">
        <v>342</v>
      </c>
      <c r="N7" s="4" t="s">
        <v>51</v>
      </c>
      <c r="O7" s="4" t="s">
        <v>32</v>
      </c>
      <c r="P7" s="4" t="s">
        <v>33</v>
      </c>
      <c r="Q7" s="4">
        <v>0</v>
      </c>
      <c r="R7" s="7">
        <v>44773.4442708333</v>
      </c>
      <c r="S7" s="6">
        <v>44882</v>
      </c>
      <c r="T7" s="4" t="s">
        <v>34</v>
      </c>
      <c r="U7" s="4">
        <v>342</v>
      </c>
      <c r="V7" s="4">
        <v>0</v>
      </c>
      <c r="W7" s="4">
        <v>0</v>
      </c>
      <c r="X7" s="4" t="s">
        <v>36</v>
      </c>
      <c r="Y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"/>
  <sheetViews>
    <sheetView tabSelected="1" workbookViewId="0">
      <selection activeCell="A11" sqref="A11:A12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hidden="1" spans="1:9">
      <c r="A2" s="5">
        <v>999221680555986</v>
      </c>
      <c r="B2" s="6">
        <v>44866</v>
      </c>
      <c r="C2" s="6">
        <v>44867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999221686572166</v>
      </c>
      <c r="B3" s="6">
        <v>44866</v>
      </c>
      <c r="C3" s="6">
        <v>44867</v>
      </c>
      <c r="D3" s="4">
        <v>170</v>
      </c>
      <c r="E3" s="4" t="str">
        <f>VLOOKUP(A3,HOP!A:L,12,0)</f>
        <v>170.00</v>
      </c>
      <c r="F3" s="4" t="str">
        <f>VLOOKUP(A3,HOP!A:C,3,0)</f>
        <v>2770594</v>
      </c>
      <c r="G3" s="4">
        <f>D3-E3</f>
        <v>0</v>
      </c>
      <c r="H3" s="4" t="str">
        <f>$H$1&amp;F3</f>
        <v>，2770594</v>
      </c>
      <c r="I3" s="4" t="str">
        <f>VLOOKUP(A3,HOP!A:U,21,0)</f>
        <v>直连</v>
      </c>
    </row>
    <row r="4" s="4" customFormat="1" hidden="1" spans="1:9">
      <c r="A4" s="5">
        <v>999221686622247</v>
      </c>
      <c r="B4" s="6">
        <v>44866</v>
      </c>
      <c r="C4" s="6">
        <v>44867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10">
      <c r="A5" s="5">
        <v>18574728206</v>
      </c>
      <c r="B5" s="6">
        <v>44773</v>
      </c>
      <c r="C5" s="6">
        <v>44774</v>
      </c>
      <c r="D5" s="4">
        <v>342</v>
      </c>
      <c r="E5" s="4" t="e">
        <f>VLOOKUP(A5,HOP!A:L,12,0)</f>
        <v>#N/A</v>
      </c>
      <c r="F5" s="4">
        <v>2638945</v>
      </c>
      <c r="G5" s="4" t="e">
        <f>D5-E5</f>
        <v>#N/A</v>
      </c>
      <c r="H5" s="4" t="str">
        <f>$H$1&amp;F5</f>
        <v>，2638945</v>
      </c>
      <c r="I5" s="4" t="e">
        <f>VLOOKUP(A5,HOP!A:U,21,0)</f>
        <v>#N/A</v>
      </c>
      <c r="J5" s="4" t="s">
        <v>53</v>
      </c>
    </row>
    <row r="7" spans="4:4">
      <c r="D7" s="4">
        <f>SUM(D2:D6)</f>
        <v>512</v>
      </c>
    </row>
    <row r="8" spans="4:4">
      <c r="D8" s="4" t="s">
        <v>54</v>
      </c>
    </row>
    <row r="11" spans="1:1">
      <c r="A11" s="4" t="s">
        <v>55</v>
      </c>
    </row>
    <row r="12" spans="1:1">
      <c r="A12" s="4" t="s">
        <v>56</v>
      </c>
    </row>
  </sheetData>
  <autoFilter ref="A1:X5">
    <filterColumn colId="3">
      <filters>
        <filter val="170"/>
        <filter val="342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1" sqref="$A1:$XFD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57</v>
      </c>
      <c r="B1" s="2" t="s">
        <v>58</v>
      </c>
      <c r="C1" s="2" t="s">
        <v>59</v>
      </c>
      <c r="D1" s="2" t="s">
        <v>60</v>
      </c>
      <c r="E1" s="2" t="s">
        <v>13</v>
      </c>
      <c r="F1" s="2" t="s">
        <v>5</v>
      </c>
      <c r="G1" s="2" t="s">
        <v>6</v>
      </c>
      <c r="H1" s="2" t="s">
        <v>61</v>
      </c>
      <c r="I1" s="2" t="s">
        <v>62</v>
      </c>
      <c r="J1" s="2" t="s">
        <v>63</v>
      </c>
      <c r="K1" s="2" t="s">
        <v>64</v>
      </c>
      <c r="L1" s="2" t="s">
        <v>65</v>
      </c>
      <c r="M1" s="2" t="s">
        <v>66</v>
      </c>
      <c r="N1" s="2" t="s">
        <v>67</v>
      </c>
      <c r="O1" s="2" t="s">
        <v>68</v>
      </c>
      <c r="P1" s="2" t="s">
        <v>69</v>
      </c>
      <c r="Q1" s="2" t="s">
        <v>70</v>
      </c>
      <c r="R1" s="2" t="s">
        <v>71</v>
      </c>
      <c r="S1" s="2" t="s">
        <v>72</v>
      </c>
      <c r="T1" s="2" t="s">
        <v>73</v>
      </c>
      <c r="U1" s="2" t="s">
        <v>74</v>
      </c>
      <c r="V1" s="2" t="s">
        <v>75</v>
      </c>
    </row>
    <row r="2" s="1" customFormat="1" spans="1:22">
      <c r="A2" s="3">
        <v>999221686572166</v>
      </c>
      <c r="B2" s="1" t="s">
        <v>76</v>
      </c>
      <c r="C2" s="1" t="s">
        <v>77</v>
      </c>
      <c r="D2" s="1" t="s">
        <v>78</v>
      </c>
      <c r="E2" s="1" t="s">
        <v>41</v>
      </c>
      <c r="F2" s="1" t="s">
        <v>76</v>
      </c>
      <c r="G2" s="1" t="s">
        <v>79</v>
      </c>
      <c r="H2" s="1" t="s">
        <v>80</v>
      </c>
      <c r="I2" s="1" t="s">
        <v>81</v>
      </c>
      <c r="J2" s="1" t="s">
        <v>82</v>
      </c>
      <c r="K2" s="1" t="s">
        <v>81</v>
      </c>
      <c r="L2" s="1" t="s">
        <v>81</v>
      </c>
      <c r="M2" s="1" t="s">
        <v>83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2022-11-17T02:10:24Z</dcterms:created>
  <dcterms:modified xsi:type="dcterms:W3CDTF">2022-11-17T02:17:34Z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70046A21EEE240A686042910A0E3CB7F</vt:lpwstr>
  </property>
  <property fmtid="{D5CDD505-2E9C-101B-9397-08002B2CF9AE}" pid="3" name="KSOProductBuildVer">
    <vt:lpwstr>2052-11.1.0.12763</vt:lpwstr>
  </property>
</Properties>
</file>