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对账!$A$1:$AF$3</definedName>
  </definedNames>
  <calcPr calcId="144525"/>
</workbook>
</file>

<file path=xl/sharedStrings.xml><?xml version="1.0" encoding="utf-8"?>
<sst xmlns="http://schemas.openxmlformats.org/spreadsheetml/2006/main" count="133" uniqueCount="86">
  <si>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</si>
  <si>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</si>
  <si>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</si>
  <si>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</si>
  <si>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</si>
  <si>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</si>
  <si>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</si>
  <si>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</si>
  <si>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</si>
  <si>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</si>
  <si>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</si>
  <si>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</si>
  <si>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</si>
  <si>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</si>
  <si>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</si>
  <si>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</si>
  <si>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</si>
  <si>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</si>
  <si>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</si>
  <si>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</si>
  <si>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</si>
  <si>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</si>
  <si>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</si>
  <si>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</si>
  <si>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</si>
  <si>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999221778582574	</t>
  </si>
  <si>
    <t>Ctrip</t>
  </si>
  <si>
    <t>正常</t>
  </si>
  <si>
    <t>[南通]南通青年西路亚朵轻居酒店(89920587)</t>
  </si>
  <si>
    <t>舒适标准间&lt;双人入住&gt;&lt;内宾&gt;&lt;预付&gt;&lt;单早&gt;</t>
  </si>
  <si>
    <t>CNY</t>
  </si>
  <si>
    <t>周加春</t>
  </si>
  <si>
    <t>CA11323221117CNY</t>
  </si>
  <si>
    <t>未提现</t>
  </si>
  <si>
    <t>携程开票</t>
  </si>
  <si>
    <t xml:space="preserve">2791973	</t>
  </si>
  <si>
    <t xml:space="preserve">	</t>
  </si>
  <si>
    <t xml:space="preserve">999221789419324	</t>
  </si>
  <si>
    <t>[嘉兴]嘉兴南湖亚朵酒店(65109515)</t>
  </si>
  <si>
    <t>雅致大床房&lt;双人入住&gt;&lt;内宾&gt;&lt;预付&gt;&lt;单早&gt;</t>
  </si>
  <si>
    <t>杜伟伟</t>
  </si>
  <si>
    <t xml:space="preserve">2795948	</t>
  </si>
  <si>
    <t>取消</t>
  </si>
  <si>
    <t>，</t>
  </si>
  <si>
    <t>A221117093914481</t>
  </si>
  <si>
    <t>CNY / HKD 当前参考汇率: 1.100791949</t>
  </si>
  <si>
    <t>总计：237.21 CNY/
261.12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</si>
  <si>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</si>
  <si>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</si>
  <si>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</si>
  <si>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</si>
  <si>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</si>
  <si>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</si>
  <si>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</si>
  <si>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</si>
  <si>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</si>
  <si>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</si>
  <si>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</si>
  <si>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</si>
  <si>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</si>
  <si>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</si>
  <si>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</si>
  <si>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</si>
  <si>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</si>
  <si>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</si>
  <si>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</si>
  <si>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2022-11-13</t>
  </si>
  <si>
    <t>2795948</t>
  </si>
  <si>
    <t>嘉兴南湖亚朵酒店</t>
  </si>
  <si>
    <t>2022-11-14</t>
  </si>
  <si>
    <t>退房日月结</t>
  </si>
  <si>
    <t>0.00</t>
  </si>
  <si>
    <t>RMB</t>
  </si>
  <si>
    <t>0</t>
  </si>
  <si>
    <t>携程汇智国内直连</t>
  </si>
  <si>
    <t>1861</t>
  </si>
  <si>
    <t>2022-11-13 19:52:46</t>
  </si>
  <si>
    <t>否</t>
  </si>
  <si>
    <t>汇智国际旅游发展有限公司</t>
  </si>
  <si>
    <t>直连</t>
  </si>
  <si>
    <t>中国</t>
  </si>
  <si>
    <t>2022-11-11</t>
  </si>
  <si>
    <t>2791973</t>
  </si>
  <si>
    <t>南通青年西路亚朵轻居酒店</t>
  </si>
  <si>
    <t>237.21</t>
  </si>
  <si>
    <t>2022-11-11 22:06:53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</si>
</sst>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0</xdr:colOff>
      <xdr:row>47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25842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44878</v>
      </c>
      <c r="G2" s="6">
        <v>44879</v>
      </c>
      <c r="H2" s="4">
        <v>1</v>
      </c>
      <c r="I2" s="4">
        <v>1</v>
      </c>
      <c r="J2" s="4">
        <v>1</v>
      </c>
      <c r="K2" s="4" t="s">
        <v>30</v>
      </c>
      <c r="L2" s="4">
        <v>237.21</v>
      </c>
      <c r="M2" s="4">
        <v>237.21</v>
      </c>
      <c r="N2" s="4" t="s">
        <v>31</v>
      </c>
      <c r="O2" s="4" t="s">
        <v>32</v>
      </c>
      <c r="P2" s="4" t="s">
        <v>33</v>
      </c>
      <c r="Q2" s="4">
        <v>0</v>
      </c>
      <c r="R2" s="7">
        <v>44876</v>
      </c>
      <c r="S2" s="6">
        <v>44882</v>
      </c>
      <c r="T2" s="4" t="s">
        <v>34</v>
      </c>
      <c r="U2" s="4">
        <v>237.21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44878</v>
      </c>
      <c r="G3" s="6">
        <v>44879</v>
      </c>
      <c r="H3" s="4">
        <v>1</v>
      </c>
      <c r="I3" s="4">
        <v>1</v>
      </c>
      <c r="J3" s="4">
        <v>1</v>
      </c>
      <c r="K3" s="4" t="s">
        <v>30</v>
      </c>
      <c r="L3" s="4">
        <v>347.13</v>
      </c>
      <c r="M3" s="4">
        <v>347.13</v>
      </c>
      <c r="N3" s="4" t="s">
        <v>40</v>
      </c>
      <c r="O3" s="4" t="s">
        <v>32</v>
      </c>
      <c r="P3" s="4" t="s">
        <v>33</v>
      </c>
      <c r="Q3" s="4">
        <v>0</v>
      </c>
      <c r="R3" s="7">
        <v>44878</v>
      </c>
      <c r="S3" s="6">
        <v>44882</v>
      </c>
      <c r="T3" s="4" t="s">
        <v>34</v>
      </c>
      <c r="U3" s="4">
        <v>347.13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44878</v>
      </c>
      <c r="G4" s="6">
        <v>44879</v>
      </c>
      <c r="H4" s="4">
        <v>1</v>
      </c>
      <c r="I4" s="4">
        <v>1</v>
      </c>
      <c r="J4" s="4">
        <v>1</v>
      </c>
      <c r="K4" s="4" t="s">
        <v>30</v>
      </c>
      <c r="L4" s="4">
        <v>-347.13</v>
      </c>
      <c r="M4" s="4">
        <v>-347.13</v>
      </c>
      <c r="N4" s="4" t="s">
        <v>40</v>
      </c>
      <c r="O4" s="4" t="s">
        <v>32</v>
      </c>
      <c r="P4" s="4" t="s">
        <v>33</v>
      </c>
      <c r="Q4" s="4">
        <v>0</v>
      </c>
      <c r="R4" s="7">
        <v>44878</v>
      </c>
      <c r="S4" s="6">
        <v>44882</v>
      </c>
      <c r="T4" s="4" t="s">
        <v>34</v>
      </c>
      <c r="U4" s="4">
        <v>-347.13</v>
      </c>
      <c r="V4" s="4">
        <v>0</v>
      </c>
      <c r="W4" s="4">
        <v>0</v>
      </c>
      <c r="X4" s="4" t="s">
        <v>41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1.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999221778582574</v>
      </c>
      <c r="B2" s="6">
        <v>44878</v>
      </c>
      <c r="C2" s="6">
        <v>44879</v>
      </c>
      <c r="D2" s="4">
        <v>237.21</v>
      </c>
      <c r="E2" s="4" t="str">
        <f>VLOOKUP(A2,HOP!A:L,12,0)</f>
        <v>237.21</v>
      </c>
      <c r="F2" s="4" t="str">
        <f>VLOOKUP(A2,HOP!A:C,3,0)</f>
        <v>2791973</v>
      </c>
      <c r="G2" s="4">
        <f>D2-E2</f>
        <v>0</v>
      </c>
      <c r="H2" s="4" t="str">
        <f>$H$1&amp;F2</f>
        <v>，2791973</v>
      </c>
      <c r="I2" s="4" t="str">
        <f>VLOOKUP(A2,HOP!A:U,21,0)</f>
        <v>直连</v>
      </c>
    </row>
    <row r="3" s="4" customFormat="1" hidden="1" spans="1:9">
      <c r="A3" s="5">
        <v>999221789419324</v>
      </c>
      <c r="B3" s="6">
        <v>44878</v>
      </c>
      <c r="C3" s="6">
        <v>44879</v>
      </c>
      <c r="D3" s="4">
        <v>0</v>
      </c>
      <c r="E3" s="4" t="str">
        <f>VLOOKUP(A3,HOP!A:L,12,0)</f>
        <v>0.00</v>
      </c>
      <c r="F3" s="4" t="str">
        <f>VLOOKUP(A3,HOP!A:C,3,0)</f>
        <v>2795948</v>
      </c>
      <c r="G3" s="4">
        <f>D3-E3</f>
        <v>0</v>
      </c>
      <c r="H3" s="4" t="str">
        <f>$H$1&amp;F3</f>
        <v>，2795948</v>
      </c>
      <c r="I3" s="4" t="str">
        <f>VLOOKUP(A3,HOP!A:U,21,0)</f>
        <v>直连</v>
      </c>
    </row>
    <row r="5" spans="4:4">
      <c r="D5" s="4">
        <f>SUM(D2:D4)</f>
        <v>237.21</v>
      </c>
    </row>
    <row r="12" spans="1:1">
      <c r="A12" s="4" t="s">
        <v>44</v>
      </c>
    </row>
    <row r="13" spans="1:1">
      <c r="A13" s="4" t="s">
        <v>45</v>
      </c>
    </row>
    <row r="14" spans="1:1">
      <c r="A14" s="4" t="s">
        <v>46</v>
      </c>
    </row>
  </sheetData>
  <autoFilter ref="A1:AF3">
    <filterColumn colId="3">
      <filters>
        <filter val="237.2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F37" sqref="F37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999221789419324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71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</row>
    <row r="3" s="1" customFormat="1" spans="1:22">
      <c r="A3" s="3">
        <v>999221778582574</v>
      </c>
      <c r="B3" s="1" t="s">
        <v>81</v>
      </c>
      <c r="C3" s="1" t="s">
        <v>82</v>
      </c>
      <c r="D3" s="1" t="s">
        <v>83</v>
      </c>
      <c r="E3" s="1" t="s">
        <v>31</v>
      </c>
      <c r="F3" s="1" t="s">
        <v>66</v>
      </c>
      <c r="G3" s="1" t="s">
        <v>69</v>
      </c>
      <c r="H3" s="1" t="s">
        <v>70</v>
      </c>
      <c r="I3" s="1" t="s">
        <v>84</v>
      </c>
      <c r="J3" s="1" t="s">
        <v>72</v>
      </c>
      <c r="K3" s="1" t="s">
        <v>84</v>
      </c>
      <c r="L3" s="1" t="s">
        <v>84</v>
      </c>
      <c r="M3" s="1" t="s">
        <v>73</v>
      </c>
      <c r="N3" s="1" t="s">
        <v>73</v>
      </c>
      <c r="O3" s="1" t="s">
        <v>71</v>
      </c>
      <c r="P3" s="1" t="s">
        <v>74</v>
      </c>
      <c r="Q3" s="1" t="s">
        <v>75</v>
      </c>
      <c r="R3" s="1" t="s">
        <v>85</v>
      </c>
      <c r="S3" s="1" t="s">
        <v>77</v>
      </c>
      <c r="T3" s="1" t="s">
        <v>78</v>
      </c>
      <c r="U3" s="1" t="s">
        <v>79</v>
      </c>
      <c r="V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2022-11-17T01:30:58Z</dcterms:created>
  <dcterms:modified xsi:type="dcterms:W3CDTF">2022-11-17T01:36:55Z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08308835CFFF4512A2F68237C8F81EF7</vt:lpwstr>
  </property>
  <property fmtid="{D5CDD505-2E9C-101B-9397-08002B2CF9AE}" pid="3" name="KSOProductBuildVer">
    <vt:lpwstr>2052-11.1.0.12763</vt:lpwstr>
  </property>
</Properties>
</file>