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<sst xmlns="http://schemas.openxmlformats.org/spreadsheetml/2006/main" count="221" uniqueCount="134">
  <si>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</si>
  <si>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</si>
  <si>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</si>
  <si>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</si>
  <si>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</si>
  <si>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</si>
  <si>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</si>
  <si>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</si>
  <si>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</si>
  <si>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</si>
  <si>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</si>
  <si>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</si>
  <si>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</si>
  <si>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</si>
  <si>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</si>
  <si>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</si>
  <si>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</si>
  <si>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</si>
  <si>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</si>
  <si>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</si>
  <si>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</si>
  <si>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</si>
  <si>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</si>
  <si>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</si>
  <si>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</si>
  <si>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18064721616	</t>
  </si>
  <si>
    <t>Ctrip</t>
  </si>
  <si>
    <t>正常</t>
  </si>
  <si>
    <t>[曼谷]曼谷拉查丹利中心酒店  (SHA Plus+)(Grande Centre Point Hotel Ratchadamri Bangkok  (SHA Plus+))(23861662)</t>
  </si>
  <si>
    <t>至尊豪华房（双人床或双床）&lt;2人入住&gt;&lt;不退款&gt;</t>
  </si>
  <si>
    <t>USD</t>
  </si>
  <si>
    <t>Chin/Lydia,Chin/Lydia</t>
  </si>
  <si>
    <t>CA6352221121USD-W</t>
  </si>
  <si>
    <t>未提现</t>
  </si>
  <si>
    <t>携程开票</t>
  </si>
  <si>
    <t xml:space="preserve">2579102	</t>
  </si>
  <si>
    <t xml:space="preserve">	</t>
  </si>
  <si>
    <t xml:space="preserve">18278154399	</t>
  </si>
  <si>
    <t>[曼谷]曼谷最佳舒适住宅酒店(Best Comfort Residential Hotel Bangkok)(21489876)</t>
  </si>
  <si>
    <t>标准房&lt;2人入住&gt;&lt;不退款&gt;</t>
  </si>
  <si>
    <t>GRANDIN/ALAIN</t>
  </si>
  <si>
    <t xml:space="preserve">21500881006	</t>
  </si>
  <si>
    <t>[福冈]the b 福冈博多(the b hakata)(8270868)</t>
  </si>
  <si>
    <t>标准双人床房(至少连住2晚及以上)</t>
  </si>
  <si>
    <t>Mori/Nobuyo</t>
  </si>
  <si>
    <t xml:space="preserve">2751116	</t>
  </si>
  <si>
    <t xml:space="preserve">21723982627	</t>
  </si>
  <si>
    <t>[巴黎]蒙帕纳斯和睦酒店(Hotel Concorde Montparnasse)(23861704)</t>
  </si>
  <si>
    <t>经典大床房(至少连住2晚及以上)&lt;早餐&gt;</t>
  </si>
  <si>
    <t>BOUSSALEM/Mohamed</t>
  </si>
  <si>
    <t xml:space="preserve">2778035	</t>
  </si>
  <si>
    <t xml:space="preserve">B8H6WKA558	</t>
  </si>
  <si>
    <t xml:space="preserve">21810800025	</t>
  </si>
  <si>
    <t>[曼谷]曼谷 W 酒店 (SHA Plus+)(W Bangkok Hotel (SHA Plus+))(23861660)</t>
  </si>
  <si>
    <t>城景奇妙客房（1张特大床）(至少连住2晚及以上)&lt;早餐&gt;</t>
  </si>
  <si>
    <t>Baksalara/Mateusz</t>
  </si>
  <si>
    <t xml:space="preserve">2803225	</t>
  </si>
  <si>
    <t xml:space="preserve">84599834	</t>
  </si>
  <si>
    <t>，</t>
  </si>
  <si>
    <t>A221121114910481</t>
  </si>
  <si>
    <t>A221121115034481</t>
  </si>
  <si>
    <t>USD / THB 当前参考汇率: 36.026</t>
  </si>
  <si>
    <t>总计：1881 USD/
67764.91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</si>
  <si>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</si>
  <si>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</si>
  <si>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</si>
  <si>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</si>
  <si>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</si>
  <si>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</si>
  <si>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</si>
  <si>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</si>
  <si>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</si>
  <si>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</si>
  <si>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</si>
  <si>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</si>
  <si>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</si>
  <si>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</si>
  <si>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</si>
  <si>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</si>
  <si>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</si>
  <si>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</si>
  <si>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</si>
  <si>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2022-11-17</t>
  </si>
  <si>
    <t>2803225</t>
  </si>
  <si>
    <t>曼谷 W 酒店 (SHA Plus+)</t>
  </si>
  <si>
    <t>Baksalara Mateusz</t>
  </si>
  <si>
    <t>2022-11-19</t>
  </si>
  <si>
    <t>退房日周结</t>
  </si>
  <si>
    <t>4773.64</t>
  </si>
  <si>
    <t>676.00</t>
  </si>
  <si>
    <t>0</t>
  </si>
  <si>
    <t>0.00</t>
  </si>
  <si>
    <t>携程国际直连(CIT)</t>
  </si>
  <si>
    <t>01.011176</t>
  </si>
  <si>
    <t>2022-11-17 00:39:18</t>
  </si>
  <si>
    <t>否</t>
  </si>
  <si>
    <t>汇智国际旅游发展有限公司</t>
  </si>
  <si>
    <t>直连</t>
  </si>
  <si>
    <t>泰国</t>
  </si>
  <si>
    <t>2022-11-05</t>
  </si>
  <si>
    <t>2778035</t>
  </si>
  <si>
    <t>蒙帕纳斯和睦酒店</t>
  </si>
  <si>
    <t>BOUSSALEM Mohamed</t>
  </si>
  <si>
    <t>2022-11-11</t>
  </si>
  <si>
    <t>2022-11-14</t>
  </si>
  <si>
    <t>3762.00</t>
  </si>
  <si>
    <t>522.00</t>
  </si>
  <si>
    <t>2022-11-05 21:02:59</t>
  </si>
  <si>
    <t>法国</t>
  </si>
  <si>
    <t>2022-10-20</t>
  </si>
  <si>
    <t>2751116</t>
  </si>
  <si>
    <t>the b 福冈博多</t>
  </si>
  <si>
    <t>Mori Nobuyo</t>
  </si>
  <si>
    <t>2022-11-12</t>
  </si>
  <si>
    <t>2188.14</t>
  </si>
  <si>
    <t>302.00</t>
  </si>
  <si>
    <t>2022-10-21 08:52:36</t>
  </si>
  <si>
    <t>直采</t>
  </si>
  <si>
    <t>日本</t>
  </si>
  <si>
    <t>2022-07-04</t>
  </si>
  <si>
    <t>2610347</t>
  </si>
  <si>
    <t>最佳舒适住宅酒店</t>
  </si>
  <si>
    <t>GRANDIN ALAIN</t>
  </si>
  <si>
    <t>571.00</t>
  </si>
  <si>
    <t>85.00</t>
  </si>
  <si>
    <t>2022-07-04 00:01:12</t>
  </si>
  <si>
    <t>2022-06-06</t>
  </si>
  <si>
    <t>2579102</t>
  </si>
  <si>
    <t>曼谷拉查丹利中心酒店  (SHA Plus+)</t>
  </si>
  <si>
    <t>Chin Lydia,Chin Lydia</t>
  </si>
  <si>
    <t>2022-11-15</t>
  </si>
  <si>
    <t>1975.68</t>
  </si>
  <si>
    <t>296.00</t>
  </si>
  <si>
    <t>2022-06-06 23:53:30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</si>
</sst>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31750</xdr:colOff>
      <xdr:row>40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7000"/>
          <a:ext cx="1012190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.81818181818182" defaultRowHeight="14" outlineLevelRow="5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44876</v>
      </c>
      <c r="G2" s="6">
        <v>44880</v>
      </c>
      <c r="H2" s="4">
        <v>1</v>
      </c>
      <c r="I2" s="4">
        <v>4</v>
      </c>
      <c r="J2" s="4">
        <v>4</v>
      </c>
      <c r="K2" s="4" t="s">
        <v>30</v>
      </c>
      <c r="L2" s="4">
        <v>296</v>
      </c>
      <c r="M2" s="4">
        <v>296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44886</v>
      </c>
      <c r="T2" s="4" t="s">
        <v>34</v>
      </c>
      <c r="U2" s="4">
        <v>296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44877</v>
      </c>
      <c r="G3" s="6">
        <v>44882</v>
      </c>
      <c r="H3" s="4">
        <v>1</v>
      </c>
      <c r="I3" s="4">
        <v>5</v>
      </c>
      <c r="J3" s="4">
        <v>5</v>
      </c>
      <c r="K3" s="4" t="s">
        <v>30</v>
      </c>
      <c r="L3" s="4">
        <v>85</v>
      </c>
      <c r="M3" s="4">
        <v>85</v>
      </c>
      <c r="N3" s="4" t="s">
        <v>40</v>
      </c>
      <c r="O3" s="4" t="s">
        <v>32</v>
      </c>
      <c r="P3" s="4" t="s">
        <v>33</v>
      </c>
      <c r="Q3" s="4">
        <v>0</v>
      </c>
      <c r="R3" s="7">
        <v>44746</v>
      </c>
      <c r="S3" s="6">
        <v>44886</v>
      </c>
      <c r="T3" s="4" t="s">
        <v>34</v>
      </c>
      <c r="U3" s="4">
        <v>85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44877</v>
      </c>
      <c r="G4" s="6">
        <v>44879</v>
      </c>
      <c r="H4" s="4">
        <v>1</v>
      </c>
      <c r="I4" s="4">
        <v>2</v>
      </c>
      <c r="J4" s="4">
        <v>2</v>
      </c>
      <c r="K4" s="4" t="s">
        <v>30</v>
      </c>
      <c r="L4" s="4">
        <v>302</v>
      </c>
      <c r="M4" s="4">
        <v>302</v>
      </c>
      <c r="N4" s="4" t="s">
        <v>44</v>
      </c>
      <c r="O4" s="4" t="s">
        <v>32</v>
      </c>
      <c r="P4" s="4" t="s">
        <v>33</v>
      </c>
      <c r="Q4" s="4">
        <v>0</v>
      </c>
      <c r="R4" s="7">
        <v>44854</v>
      </c>
      <c r="S4" s="6">
        <v>44886</v>
      </c>
      <c r="T4" s="4" t="s">
        <v>34</v>
      </c>
      <c r="U4" s="4">
        <v>302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44876</v>
      </c>
      <c r="G5" s="6">
        <v>44879</v>
      </c>
      <c r="H5" s="4">
        <v>1</v>
      </c>
      <c r="I5" s="4">
        <v>3</v>
      </c>
      <c r="J5" s="4">
        <v>3</v>
      </c>
      <c r="K5" s="4" t="s">
        <v>30</v>
      </c>
      <c r="L5" s="4">
        <v>522</v>
      </c>
      <c r="M5" s="4">
        <v>522</v>
      </c>
      <c r="N5" s="4" t="s">
        <v>49</v>
      </c>
      <c r="O5" s="4" t="s">
        <v>32</v>
      </c>
      <c r="P5" s="4" t="s">
        <v>33</v>
      </c>
      <c r="Q5" s="4">
        <v>0</v>
      </c>
      <c r="R5" s="7">
        <v>44870</v>
      </c>
      <c r="S5" s="6">
        <v>44886</v>
      </c>
      <c r="T5" s="4" t="s">
        <v>34</v>
      </c>
      <c r="U5" s="4">
        <v>522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44882</v>
      </c>
      <c r="G6" s="6">
        <v>44884</v>
      </c>
      <c r="H6" s="4">
        <v>1</v>
      </c>
      <c r="I6" s="4">
        <v>2</v>
      </c>
      <c r="J6" s="4">
        <v>2</v>
      </c>
      <c r="K6" s="4" t="s">
        <v>30</v>
      </c>
      <c r="L6" s="4">
        <v>676</v>
      </c>
      <c r="M6" s="4">
        <v>676</v>
      </c>
      <c r="N6" s="4" t="s">
        <v>55</v>
      </c>
      <c r="O6" s="4" t="s">
        <v>32</v>
      </c>
      <c r="P6" s="4" t="s">
        <v>33</v>
      </c>
      <c r="Q6" s="4">
        <v>0</v>
      </c>
      <c r="R6" s="7">
        <v>44882</v>
      </c>
      <c r="S6" s="6">
        <v>44886</v>
      </c>
      <c r="T6" s="4" t="s">
        <v>34</v>
      </c>
      <c r="U6" s="4">
        <v>676</v>
      </c>
      <c r="V6" s="4">
        <v>0</v>
      </c>
      <c r="W6" s="4">
        <v>0</v>
      </c>
      <c r="X6" s="4" t="s">
        <v>56</v>
      </c>
      <c r="Y6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.81818181818182" defaultRowHeight="14"/>
  <cols>
    <col min="1" max="1" width="12.8181818181818" style="4"/>
    <col min="2" max="3" width="11.8181818181818" style="4"/>
    <col min="4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18064721616</v>
      </c>
      <c r="B2" s="6">
        <v>44876</v>
      </c>
      <c r="C2" s="6">
        <v>44880</v>
      </c>
      <c r="D2" s="4">
        <v>296</v>
      </c>
      <c r="E2" s="4" t="str">
        <f>VLOOKUP(A2,HOP!A:L,12,0)</f>
        <v>296.00</v>
      </c>
      <c r="F2" s="4" t="str">
        <f>VLOOKUP(A2,HOP!A:C,3,0)</f>
        <v>2579102</v>
      </c>
      <c r="G2" s="4">
        <f>D2-E2</f>
        <v>0</v>
      </c>
      <c r="H2" s="4" t="str">
        <f>$H$1&amp;F2</f>
        <v>，2579102</v>
      </c>
      <c r="I2" s="4" t="str">
        <f>VLOOKUP(A2,HOP!A:U,21,0)</f>
        <v>直连</v>
      </c>
    </row>
    <row r="3" s="4" customFormat="1" spans="1:9">
      <c r="A3" s="5">
        <v>18278154399</v>
      </c>
      <c r="B3" s="6">
        <v>44877</v>
      </c>
      <c r="C3" s="6">
        <v>44882</v>
      </c>
      <c r="D3" s="4">
        <v>85</v>
      </c>
      <c r="E3" s="4" t="str">
        <f>VLOOKUP(A3,HOP!A:L,12,0)</f>
        <v>85.00</v>
      </c>
      <c r="F3" s="4" t="str">
        <f>VLOOKUP(A3,HOP!A:C,3,0)</f>
        <v>2610347</v>
      </c>
      <c r="G3" s="4">
        <f>D3-E3</f>
        <v>0</v>
      </c>
      <c r="H3" s="4" t="str">
        <f>$H$1&amp;F3</f>
        <v>，2610347</v>
      </c>
      <c r="I3" s="4" t="str">
        <f>VLOOKUP(A3,HOP!A:U,21,0)</f>
        <v>直连</v>
      </c>
    </row>
    <row r="4" s="4" customFormat="1" spans="1:9">
      <c r="A4" s="5">
        <v>21500881006</v>
      </c>
      <c r="B4" s="6">
        <v>44877</v>
      </c>
      <c r="C4" s="6">
        <v>44879</v>
      </c>
      <c r="D4" s="4">
        <v>302</v>
      </c>
      <c r="E4" s="4" t="str">
        <f>VLOOKUP(A4,HOP!A:L,12,0)</f>
        <v>302.00</v>
      </c>
      <c r="F4" s="4" t="str">
        <f>VLOOKUP(A4,HOP!A:C,3,0)</f>
        <v>2751116</v>
      </c>
      <c r="G4" s="4">
        <f>D4-E4</f>
        <v>0</v>
      </c>
      <c r="H4" s="4" t="str">
        <f>$H$1&amp;F4</f>
        <v>，2751116</v>
      </c>
      <c r="I4" s="4" t="str">
        <f>VLOOKUP(A4,HOP!A:U,21,0)</f>
        <v>直采</v>
      </c>
    </row>
    <row r="5" s="4" customFormat="1" spans="1:9">
      <c r="A5" s="5">
        <v>21723982627</v>
      </c>
      <c r="B5" s="6">
        <v>44876</v>
      </c>
      <c r="C5" s="6">
        <v>44879</v>
      </c>
      <c r="D5" s="4">
        <v>522</v>
      </c>
      <c r="E5" s="4" t="str">
        <f>VLOOKUP(A5,HOP!A:L,12,0)</f>
        <v>522.00</v>
      </c>
      <c r="F5" s="4" t="str">
        <f>VLOOKUP(A5,HOP!A:C,3,0)</f>
        <v>2778035</v>
      </c>
      <c r="G5" s="4">
        <f>D5-E5</f>
        <v>0</v>
      </c>
      <c r="H5" s="4" t="str">
        <f>$H$1&amp;F5</f>
        <v>，2778035</v>
      </c>
      <c r="I5" s="4" t="str">
        <f>VLOOKUP(A5,HOP!A:U,21,0)</f>
        <v>直连</v>
      </c>
    </row>
    <row r="6" s="4" customFormat="1" spans="1:9">
      <c r="A6" s="5">
        <v>21810800025</v>
      </c>
      <c r="B6" s="6">
        <v>44882</v>
      </c>
      <c r="C6" s="6">
        <v>44884</v>
      </c>
      <c r="D6" s="4">
        <v>676</v>
      </c>
      <c r="E6" s="4" t="str">
        <f>VLOOKUP(A6,HOP!A:L,12,0)</f>
        <v>676.00</v>
      </c>
      <c r="F6" s="4" t="str">
        <f>VLOOKUP(A6,HOP!A:C,3,0)</f>
        <v>2803225</v>
      </c>
      <c r="G6" s="4">
        <f>D6-E6</f>
        <v>0</v>
      </c>
      <c r="H6" s="4" t="str">
        <f>$H$1&amp;F6</f>
        <v>，2803225</v>
      </c>
      <c r="I6" s="4" t="str">
        <f>VLOOKUP(A6,HOP!A:U,21,0)</f>
        <v>直连</v>
      </c>
    </row>
    <row r="8" spans="4:4">
      <c r="D8" s="4">
        <f>SUM(D2:D7)</f>
        <v>1881</v>
      </c>
    </row>
    <row r="10" spans="1:4">
      <c r="A10" s="4" t="s">
        <v>59</v>
      </c>
      <c r="C10" s="4">
        <v>302</v>
      </c>
      <c r="D10" s="4">
        <v>10879.85</v>
      </c>
    </row>
    <row r="11" spans="1:4">
      <c r="A11" s="4" t="s">
        <v>60</v>
      </c>
      <c r="C11" s="4">
        <v>1579</v>
      </c>
      <c r="D11" s="4">
        <v>56885.06</v>
      </c>
    </row>
    <row r="12" spans="1:4">
      <c r="A12" s="4" t="s">
        <v>61</v>
      </c>
      <c r="C12" s="4">
        <f>SUM(C10:C11)</f>
        <v>1881</v>
      </c>
      <c r="D12" s="4">
        <f>SUM(D10:D11)</f>
        <v>67764.91</v>
      </c>
    </row>
    <row r="13" spans="1:1">
      <c r="A13" s="4" t="s">
        <v>62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opLeftCell="C1" workbookViewId="0">
      <selection activeCell="A2" sqref="A2:A1048576"/>
    </sheetView>
  </sheetViews>
  <sheetFormatPr defaultColWidth="8.72727272727273" defaultRowHeight="12.5" outlineLevelRow="5"/>
  <cols>
    <col min="1" max="1" width="12.8181818181818" style="1"/>
    <col min="2" max="16383" width="8.72727272727273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21810800025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82</v>
      </c>
      <c r="G2" s="1" t="s">
        <v>86</v>
      </c>
      <c r="H2" s="1" t="s">
        <v>87</v>
      </c>
      <c r="I2" s="1" t="s">
        <v>88</v>
      </c>
      <c r="J2" s="1" t="s">
        <v>30</v>
      </c>
      <c r="K2" s="1" t="s">
        <v>89</v>
      </c>
      <c r="L2" s="1" t="s">
        <v>89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21723982627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87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107</v>
      </c>
      <c r="S3" s="1" t="s">
        <v>95</v>
      </c>
      <c r="T3" s="1" t="s">
        <v>96</v>
      </c>
      <c r="U3" s="1" t="s">
        <v>97</v>
      </c>
      <c r="V3" s="1" t="s">
        <v>108</v>
      </c>
    </row>
    <row r="4" s="1" customFormat="1" spans="1:22">
      <c r="A4" s="3">
        <v>21500881006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113</v>
      </c>
      <c r="G4" s="1" t="s">
        <v>104</v>
      </c>
      <c r="H4" s="1" t="s">
        <v>87</v>
      </c>
      <c r="I4" s="1" t="s">
        <v>114</v>
      </c>
      <c r="J4" s="1" t="s">
        <v>30</v>
      </c>
      <c r="K4" s="1" t="s">
        <v>115</v>
      </c>
      <c r="L4" s="1" t="s">
        <v>115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116</v>
      </c>
      <c r="S4" s="1" t="s">
        <v>95</v>
      </c>
      <c r="T4" s="1" t="s">
        <v>96</v>
      </c>
      <c r="U4" s="1" t="s">
        <v>117</v>
      </c>
      <c r="V4" s="1" t="s">
        <v>118</v>
      </c>
    </row>
    <row r="5" s="1" customFormat="1" spans="1:22">
      <c r="A5" s="3">
        <v>18278154399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113</v>
      </c>
      <c r="G5" s="1" t="s">
        <v>82</v>
      </c>
      <c r="H5" s="1" t="s">
        <v>87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125</v>
      </c>
      <c r="S5" s="1" t="s">
        <v>95</v>
      </c>
      <c r="T5" s="1" t="s">
        <v>96</v>
      </c>
      <c r="U5" s="1" t="s">
        <v>97</v>
      </c>
      <c r="V5" s="1" t="s">
        <v>98</v>
      </c>
    </row>
    <row r="6" s="1" customFormat="1" spans="1:22">
      <c r="A6" s="3">
        <v>18064721616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103</v>
      </c>
      <c r="G6" s="1" t="s">
        <v>130</v>
      </c>
      <c r="H6" s="1" t="s">
        <v>87</v>
      </c>
      <c r="I6" s="1" t="s">
        <v>131</v>
      </c>
      <c r="J6" s="1" t="s">
        <v>30</v>
      </c>
      <c r="K6" s="1" t="s">
        <v>132</v>
      </c>
      <c r="L6" s="1" t="s">
        <v>132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133</v>
      </c>
      <c r="S6" s="1" t="s">
        <v>95</v>
      </c>
      <c r="T6" s="1" t="s">
        <v>96</v>
      </c>
      <c r="U6" s="1" t="s">
        <v>97</v>
      </c>
      <c r="V6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2022-11-21T03:42:13Z</dcterms:created>
  <dcterms:modified xsi:type="dcterms:W3CDTF">2022-11-21T03:55:44Z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93F16537A4724748B04430F62B2E17C7</vt:lpwstr>
  </property>
  <property fmtid="{D5CDD505-2E9C-101B-9397-08002B2CF9AE}" pid="3" name="KSOProductBuildVer">
    <vt:lpwstr>2052-11.1.0.12763</vt:lpwstr>
  </property>
</Properties>
</file>