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<sst xmlns="http://schemas.openxmlformats.org/spreadsheetml/2006/main" count="187" uniqueCount="113">
  <si>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</si>
  <si>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</si>
  <si>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</si>
  <si>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</si>
  <si>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</si>
  <si>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</si>
  <si>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</si>
  <si>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</si>
  <si>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</si>
  <si>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</si>
  <si>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</si>
  <si>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</si>
  <si>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</si>
  <si>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</si>
  <si>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</si>
  <si>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</si>
  <si>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</si>
  <si>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</si>
  <si>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</si>
  <si>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</si>
  <si>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</si>
  <si>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</si>
  <si>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</si>
  <si>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</si>
  <si>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</si>
  <si>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21509115352	</t>
  </si>
  <si>
    <t>Ctrip</t>
  </si>
  <si>
    <t>正常</t>
  </si>
  <si>
    <t>[高雄]捷丝旅(高雄站前馆)(Just Sleep Kaohsiung Station)(80941313)</t>
  </si>
  <si>
    <t>精致双床房&lt;至多8间&gt;&lt;2人入住&gt;&lt;早餐&gt;</t>
  </si>
  <si>
    <t>CNY</t>
  </si>
  <si>
    <t>SHIH/MENGYU</t>
  </si>
  <si>
    <t>CA13744221122CNY</t>
  </si>
  <si>
    <t>未提现</t>
  </si>
  <si>
    <t>携程开票</t>
  </si>
  <si>
    <t xml:space="preserve">2753587	</t>
  </si>
  <si>
    <t xml:space="preserve">	</t>
  </si>
  <si>
    <t xml:space="preserve">21634198848	</t>
  </si>
  <si>
    <t>[台北]台北第一大饭店(First Hotel)(80941322)</t>
  </si>
  <si>
    <t>标准客房(无窗)&lt;至多8间&gt;&lt;2人入住&gt;&lt;早餐&gt;</t>
  </si>
  <si>
    <t>LUCHANG/HSIUCHIH,LU/WENCHIN</t>
  </si>
  <si>
    <t xml:space="preserve">2768177	</t>
  </si>
  <si>
    <t xml:space="preserve">1502272	</t>
  </si>
  <si>
    <t xml:space="preserve">21705743392	</t>
  </si>
  <si>
    <t>[台中]台中贺缇酒店(He Ti Hotel)(80941882)</t>
  </si>
  <si>
    <t>雅致大床房&lt;至多8间&gt;&lt;2人入住&gt;&lt;早餐&gt;</t>
  </si>
  <si>
    <t>LO/CHIKENG</t>
  </si>
  <si>
    <t xml:space="preserve">2774682	</t>
  </si>
  <si>
    <t xml:space="preserve">06502901	</t>
  </si>
  <si>
    <t xml:space="preserve">21724653290	</t>
  </si>
  <si>
    <t>[高雄]高雄喜迎旅店(Greet Inn)(80941634)</t>
  </si>
  <si>
    <t>豪华双人房&lt;至多8间&gt;&lt;2人入住&gt;</t>
  </si>
  <si>
    <t>LIN/YENYU</t>
  </si>
  <si>
    <t xml:space="preserve">2778189	</t>
  </si>
  <si>
    <t>，</t>
  </si>
  <si>
    <t xml:space="preserve"> 2822 CNY</t>
  </si>
  <si>
    <t>A221122094722481</t>
  </si>
  <si>
    <t>总计：2822元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</si>
  <si>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</si>
  <si>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</si>
  <si>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</si>
  <si>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</si>
  <si>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</si>
  <si>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</si>
  <si>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</si>
  <si>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</si>
  <si>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</si>
  <si>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</si>
  <si>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</si>
  <si>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</si>
  <si>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</si>
  <si>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</si>
  <si>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</si>
  <si>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</si>
  <si>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</si>
  <si>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</si>
  <si>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</si>
  <si>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2022-10-31</t>
  </si>
  <si>
    <t>2768177</t>
  </si>
  <si>
    <t>台北第一大饭店</t>
  </si>
  <si>
    <t>LUCHANG HSIUCHIH,LU WENCHIN</t>
  </si>
  <si>
    <t>2022-11-03</t>
  </si>
  <si>
    <t>2022-11-07</t>
  </si>
  <si>
    <t>退房日月结</t>
  </si>
  <si>
    <t>1356.00</t>
  </si>
  <si>
    <t>RMB</t>
  </si>
  <si>
    <t>0</t>
  </si>
  <si>
    <t>0.00</t>
  </si>
  <si>
    <t>携程汇登国内直连</t>
  </si>
  <si>
    <t>01.011264</t>
  </si>
  <si>
    <t>2022-10-31 15:15:21</t>
  </si>
  <si>
    <t>否</t>
  </si>
  <si>
    <t>广州汇登信息科技有限公司</t>
  </si>
  <si>
    <t>直连</t>
  </si>
  <si>
    <t>中国</t>
  </si>
  <si>
    <t>2022-10-22</t>
  </si>
  <si>
    <t>2753587</t>
  </si>
  <si>
    <t>捷丝旅(高雄站前馆)</t>
  </si>
  <si>
    <t>SHIH MENGYU</t>
  </si>
  <si>
    <t>2022-11-06</t>
  </si>
  <si>
    <t>456.00</t>
  </si>
  <si>
    <t>2022-10-22 09:54:47</t>
  </si>
  <si>
    <t>2774682</t>
  </si>
  <si>
    <t>台中贺缇酒店</t>
  </si>
  <si>
    <t>LO CHIKENG</t>
  </si>
  <si>
    <t>509.00</t>
  </si>
  <si>
    <t>2022-11-03 23:40:01</t>
  </si>
  <si>
    <t>2022-11-05</t>
  </si>
  <si>
    <t>2778189</t>
  </si>
  <si>
    <t>高雄喜迎旅店</t>
  </si>
  <si>
    <t>LIN YENYU</t>
  </si>
  <si>
    <t>501.00</t>
  </si>
  <si>
    <t>2022-11-05 22:20:19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</si>
</sst>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.81818181818182" defaultRowHeight="14" outlineLevelRow="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44871</v>
      </c>
      <c r="G2" s="6">
        <v>44872</v>
      </c>
      <c r="H2" s="4">
        <v>1</v>
      </c>
      <c r="I2" s="4">
        <v>1</v>
      </c>
      <c r="J2" s="4">
        <v>1</v>
      </c>
      <c r="K2" s="4" t="s">
        <v>30</v>
      </c>
      <c r="L2" s="4">
        <v>456</v>
      </c>
      <c r="M2" s="4">
        <v>456</v>
      </c>
      <c r="N2" s="4" t="s">
        <v>31</v>
      </c>
      <c r="O2" s="4" t="s">
        <v>32</v>
      </c>
      <c r="P2" s="4" t="s">
        <v>33</v>
      </c>
      <c r="Q2" s="4">
        <v>0</v>
      </c>
      <c r="R2" s="7">
        <v>44856</v>
      </c>
      <c r="S2" s="6">
        <v>44887</v>
      </c>
      <c r="T2" s="4" t="s">
        <v>34</v>
      </c>
      <c r="U2" s="4">
        <v>456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44868</v>
      </c>
      <c r="G3" s="6">
        <v>44872</v>
      </c>
      <c r="H3" s="4">
        <v>1</v>
      </c>
      <c r="I3" s="4">
        <v>4</v>
      </c>
      <c r="J3" s="4">
        <v>4</v>
      </c>
      <c r="K3" s="4" t="s">
        <v>30</v>
      </c>
      <c r="L3" s="4">
        <v>1356</v>
      </c>
      <c r="M3" s="4">
        <v>1356</v>
      </c>
      <c r="N3" s="4" t="s">
        <v>40</v>
      </c>
      <c r="O3" s="4" t="s">
        <v>32</v>
      </c>
      <c r="P3" s="4" t="s">
        <v>33</v>
      </c>
      <c r="Q3" s="4">
        <v>0</v>
      </c>
      <c r="R3" s="7">
        <v>44865</v>
      </c>
      <c r="S3" s="6">
        <v>44887</v>
      </c>
      <c r="T3" s="4" t="s">
        <v>34</v>
      </c>
      <c r="U3" s="4">
        <v>1356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44871</v>
      </c>
      <c r="G4" s="6">
        <v>44872</v>
      </c>
      <c r="H4" s="4">
        <v>1</v>
      </c>
      <c r="I4" s="4">
        <v>1</v>
      </c>
      <c r="J4" s="4">
        <v>1</v>
      </c>
      <c r="K4" s="4" t="s">
        <v>30</v>
      </c>
      <c r="L4" s="4">
        <v>509</v>
      </c>
      <c r="M4" s="4">
        <v>509</v>
      </c>
      <c r="N4" s="4" t="s">
        <v>46</v>
      </c>
      <c r="O4" s="4" t="s">
        <v>32</v>
      </c>
      <c r="P4" s="4" t="s">
        <v>33</v>
      </c>
      <c r="Q4" s="4">
        <v>0</v>
      </c>
      <c r="R4" s="7">
        <v>44868</v>
      </c>
      <c r="S4" s="6">
        <v>44887</v>
      </c>
      <c r="T4" s="4" t="s">
        <v>34</v>
      </c>
      <c r="U4" s="4">
        <v>509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44871</v>
      </c>
      <c r="G5" s="6">
        <v>44872</v>
      </c>
      <c r="H5" s="4">
        <v>1</v>
      </c>
      <c r="I5" s="4">
        <v>1</v>
      </c>
      <c r="J5" s="4">
        <v>1</v>
      </c>
      <c r="K5" s="4" t="s">
        <v>30</v>
      </c>
      <c r="L5" s="4">
        <v>501</v>
      </c>
      <c r="M5" s="4">
        <v>501</v>
      </c>
      <c r="N5" s="4" t="s">
        <v>52</v>
      </c>
      <c r="O5" s="4" t="s">
        <v>32</v>
      </c>
      <c r="P5" s="4" t="s">
        <v>33</v>
      </c>
      <c r="Q5" s="4">
        <v>0</v>
      </c>
      <c r="R5" s="7">
        <v>44870</v>
      </c>
      <c r="S5" s="6">
        <v>44887</v>
      </c>
      <c r="T5" s="4" t="s">
        <v>34</v>
      </c>
      <c r="U5" s="4">
        <v>501</v>
      </c>
      <c r="V5" s="4">
        <v>0</v>
      </c>
      <c r="W5" s="4">
        <v>0</v>
      </c>
      <c r="X5" s="4" t="s">
        <v>53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1" sqref="A11:A12"/>
    </sheetView>
  </sheetViews>
  <sheetFormatPr defaultColWidth="9.81818181818182" defaultRowHeight="14"/>
  <cols>
    <col min="1" max="1" width="12.8181818181818" style="4"/>
    <col min="2" max="3" width="10.6363636363636" style="4"/>
    <col min="4" max="16375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54</v>
      </c>
    </row>
    <row r="2" s="4" customFormat="1" spans="1:10">
      <c r="A2" s="5">
        <v>21509115352</v>
      </c>
      <c r="B2" s="6">
        <v>44871</v>
      </c>
      <c r="C2" s="6">
        <v>44872</v>
      </c>
      <c r="D2" s="4">
        <v>456</v>
      </c>
      <c r="E2" s="4" t="str">
        <f>VLOOKUP(A2,HOP!A:L,12,0)</f>
        <v>456.00</v>
      </c>
      <c r="F2" s="4" t="str">
        <f>VLOOKUP(A2,HOP!A:C,3,0)</f>
        <v>2753587</v>
      </c>
      <c r="G2" s="4">
        <f>D2-E2</f>
        <v>0</v>
      </c>
      <c r="H2" s="4" t="str">
        <f>$H$1&amp;F2</f>
        <v>，2753587</v>
      </c>
      <c r="I2" s="7" t="str">
        <f>VLOOKUP(A2,HOP!A:U,21,0)</f>
        <v>直连</v>
      </c>
      <c r="J2" s="6"/>
    </row>
    <row r="3" s="4" customFormat="1" spans="1:10">
      <c r="A3" s="5">
        <v>21634198848</v>
      </c>
      <c r="B3" s="6">
        <v>44868</v>
      </c>
      <c r="C3" s="6">
        <v>44872</v>
      </c>
      <c r="D3" s="4">
        <v>1356</v>
      </c>
      <c r="E3" s="4" t="str">
        <f>VLOOKUP(A3,HOP!A:L,12,0)</f>
        <v>1356.00</v>
      </c>
      <c r="F3" s="4" t="str">
        <f>VLOOKUP(A3,HOP!A:C,3,0)</f>
        <v>2768177</v>
      </c>
      <c r="G3" s="4">
        <f>D3-E3</f>
        <v>0</v>
      </c>
      <c r="H3" s="4" t="str">
        <f>$H$1&amp;F3</f>
        <v>，2768177</v>
      </c>
      <c r="I3" s="7" t="str">
        <f>VLOOKUP(A3,HOP!A:U,21,0)</f>
        <v>直连</v>
      </c>
      <c r="J3" s="6"/>
    </row>
    <row r="4" s="4" customFormat="1" spans="1:10">
      <c r="A4" s="5">
        <v>21705743392</v>
      </c>
      <c r="B4" s="6">
        <v>44871</v>
      </c>
      <c r="C4" s="6">
        <v>44872</v>
      </c>
      <c r="D4" s="4">
        <v>509</v>
      </c>
      <c r="E4" s="4" t="str">
        <f>VLOOKUP(A4,HOP!A:L,12,0)</f>
        <v>509.00</v>
      </c>
      <c r="F4" s="4" t="str">
        <f>VLOOKUP(A4,HOP!A:C,3,0)</f>
        <v>2774682</v>
      </c>
      <c r="G4" s="4">
        <f>D4-E4</f>
        <v>0</v>
      </c>
      <c r="H4" s="4" t="str">
        <f>$H$1&amp;F4</f>
        <v>，2774682</v>
      </c>
      <c r="I4" s="7" t="str">
        <f>VLOOKUP(A4,HOP!A:U,21,0)</f>
        <v>直连</v>
      </c>
      <c r="J4" s="6"/>
    </row>
    <row r="5" s="4" customFormat="1" spans="1:10">
      <c r="A5" s="5">
        <v>21724653290</v>
      </c>
      <c r="B5" s="6">
        <v>44871</v>
      </c>
      <c r="C5" s="6">
        <v>44872</v>
      </c>
      <c r="D5" s="4">
        <v>501</v>
      </c>
      <c r="E5" s="4" t="str">
        <f>VLOOKUP(A5,HOP!A:L,12,0)</f>
        <v>501.00</v>
      </c>
      <c r="F5" s="4" t="str">
        <f>VLOOKUP(A5,HOP!A:C,3,0)</f>
        <v>2778189</v>
      </c>
      <c r="G5" s="4">
        <f>D5-E5</f>
        <v>0</v>
      </c>
      <c r="H5" s="4" t="str">
        <f>$H$1&amp;F5</f>
        <v>，2778189</v>
      </c>
      <c r="I5" s="7" t="str">
        <f>VLOOKUP(A5,HOP!A:U,21,0)</f>
        <v>直连</v>
      </c>
      <c r="J5" s="6"/>
    </row>
    <row r="7" spans="4:4">
      <c r="D7" s="4">
        <f>SUM(D2:D6)</f>
        <v>2822</v>
      </c>
    </row>
    <row r="8" spans="4:4">
      <c r="D8" s="4" t="s">
        <v>55</v>
      </c>
    </row>
    <row r="11" spans="1:1">
      <c r="A11" s="4" t="s">
        <v>56</v>
      </c>
    </row>
    <row r="12" spans="1:1">
      <c r="A12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opLeftCell="C1" workbookViewId="0">
      <selection activeCell="A2" sqref="A2:A1048576"/>
    </sheetView>
  </sheetViews>
  <sheetFormatPr defaultColWidth="8.72727272727273" defaultRowHeight="12.5" outlineLevelRow="4"/>
  <cols>
    <col min="1" max="1" width="12.8181818181818" style="1"/>
    <col min="2" max="16383" width="8.72727272727273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21634198848</v>
      </c>
      <c r="B2" s="1" t="s">
        <v>77</v>
      </c>
      <c r="C2" s="1" t="s">
        <v>78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84</v>
      </c>
      <c r="J2" s="1" t="s">
        <v>85</v>
      </c>
      <c r="K2" s="1" t="s">
        <v>84</v>
      </c>
      <c r="L2" s="1" t="s">
        <v>84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21509115352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82</v>
      </c>
      <c r="H3" s="1" t="s">
        <v>83</v>
      </c>
      <c r="I3" s="1" t="s">
        <v>100</v>
      </c>
      <c r="J3" s="1" t="s">
        <v>85</v>
      </c>
      <c r="K3" s="1" t="s">
        <v>100</v>
      </c>
      <c r="L3" s="1" t="s">
        <v>100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101</v>
      </c>
      <c r="S3" s="1" t="s">
        <v>91</v>
      </c>
      <c r="T3" s="1" t="s">
        <v>92</v>
      </c>
      <c r="U3" s="1" t="s">
        <v>93</v>
      </c>
      <c r="V3" s="1" t="s">
        <v>94</v>
      </c>
    </row>
    <row r="4" s="1" customFormat="1" spans="1:22">
      <c r="A4" s="3">
        <v>21705743392</v>
      </c>
      <c r="B4" s="1" t="s">
        <v>81</v>
      </c>
      <c r="C4" s="1" t="s">
        <v>102</v>
      </c>
      <c r="D4" s="1" t="s">
        <v>103</v>
      </c>
      <c r="E4" s="1" t="s">
        <v>104</v>
      </c>
      <c r="F4" s="1" t="s">
        <v>99</v>
      </c>
      <c r="G4" s="1" t="s">
        <v>82</v>
      </c>
      <c r="H4" s="1" t="s">
        <v>83</v>
      </c>
      <c r="I4" s="1" t="s">
        <v>105</v>
      </c>
      <c r="J4" s="1" t="s">
        <v>85</v>
      </c>
      <c r="K4" s="1" t="s">
        <v>105</v>
      </c>
      <c r="L4" s="1" t="s">
        <v>105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106</v>
      </c>
      <c r="S4" s="1" t="s">
        <v>91</v>
      </c>
      <c r="T4" s="1" t="s">
        <v>92</v>
      </c>
      <c r="U4" s="1" t="s">
        <v>93</v>
      </c>
      <c r="V4" s="1" t="s">
        <v>94</v>
      </c>
    </row>
    <row r="5" s="1" customFormat="1" spans="1:22">
      <c r="A5" s="3">
        <v>21724653290</v>
      </c>
      <c r="B5" s="1" t="s">
        <v>107</v>
      </c>
      <c r="C5" s="1" t="s">
        <v>108</v>
      </c>
      <c r="D5" s="1" t="s">
        <v>109</v>
      </c>
      <c r="E5" s="1" t="s">
        <v>110</v>
      </c>
      <c r="F5" s="1" t="s">
        <v>99</v>
      </c>
      <c r="G5" s="1" t="s">
        <v>82</v>
      </c>
      <c r="H5" s="1" t="s">
        <v>83</v>
      </c>
      <c r="I5" s="1" t="s">
        <v>111</v>
      </c>
      <c r="J5" s="1" t="s">
        <v>85</v>
      </c>
      <c r="K5" s="1" t="s">
        <v>111</v>
      </c>
      <c r="L5" s="1" t="s">
        <v>111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112</v>
      </c>
      <c r="S5" s="1" t="s">
        <v>91</v>
      </c>
      <c r="T5" s="1" t="s">
        <v>92</v>
      </c>
      <c r="U5" s="1" t="s">
        <v>93</v>
      </c>
      <c r="V5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2022-11-22T01:43:41Z</dcterms:created>
  <dcterms:modified xsi:type="dcterms:W3CDTF">2022-11-22T01:48:28Z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5803BBCBAE1A404BB4A26B3167E5E2EB</vt:lpwstr>
  </property>
  <property fmtid="{D5CDD505-2E9C-101B-9397-08002B2CF9AE}" pid="3" name="KSOProductBuildVer">
    <vt:lpwstr>2052-11.1.0.12763</vt:lpwstr>
  </property>
</Properties>
</file>