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<sst xmlns="http://schemas.openxmlformats.org/spreadsheetml/2006/main" count="278" uniqueCount="149">
  <si>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</si>
  <si>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</si>
  <si>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</si>
  <si>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</si>
  <si>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</si>
  <si>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</si>
  <si>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</si>
  <si>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</si>
  <si>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</si>
  <si>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</si>
  <si>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</si>
  <si>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</si>
  <si>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</si>
  <si>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</si>
  <si>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</si>
  <si>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</si>
  <si>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</si>
  <si>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</si>
  <si>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</si>
  <si>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</si>
  <si>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</si>
  <si>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</si>
  <si>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</si>
  <si>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</si>
  <si>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</si>
  <si>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18168001182	</t>
  </si>
  <si>
    <t>Ctrip</t>
  </si>
  <si>
    <t>正常</t>
  </si>
  <si>
    <t>[曼谷]娜娜酒店(Nana Hotel)(37241179)</t>
  </si>
  <si>
    <t>标准房&lt;不退款&gt;&lt;2人入住&gt;</t>
  </si>
  <si>
    <t>USD</t>
  </si>
  <si>
    <t>Legg/Bruce,Legg/Bruce</t>
  </si>
  <si>
    <t>CA5326221122USD</t>
  </si>
  <si>
    <t>未提现</t>
  </si>
  <si>
    <t>携程开票</t>
  </si>
  <si>
    <t xml:space="preserve">2598084	</t>
  </si>
  <si>
    <t xml:space="preserve">	</t>
  </si>
  <si>
    <t xml:space="preserve">21450037214	</t>
  </si>
  <si>
    <t>[曼谷]曼谷大使酒店(Ambassador Hotel Bangkok)(37214186)</t>
  </si>
  <si>
    <t>标准房(主翼)&lt;2人入住&gt;&lt;不退款&gt;</t>
  </si>
  <si>
    <t>LEE/SANG KEUN</t>
  </si>
  <si>
    <t xml:space="preserve">2739509	</t>
  </si>
  <si>
    <t xml:space="preserve">BK027922/1-4	</t>
  </si>
  <si>
    <t xml:space="preserve">21797102265	</t>
  </si>
  <si>
    <t>[普吉岛]普吉岛芭东彩灯度假村 (SHA Extra Plus)(The Lantern Resorts Patong Phuket (SHA Extra Plus))(44690026)</t>
  </si>
  <si>
    <t>Pent景观客房&lt;2人入住&gt;&lt;不退款&gt;</t>
  </si>
  <si>
    <t>abu alhasan/Mohammed</t>
  </si>
  <si>
    <t xml:space="preserve">2798858	</t>
  </si>
  <si>
    <t xml:space="preserve">79253	</t>
  </si>
  <si>
    <t xml:space="preserve">21813274150	</t>
  </si>
  <si>
    <t>[胡志明市]新世界西贡酒店(New World Saigon Hotel)(44800792)</t>
  </si>
  <si>
    <t>尊贵房双床&lt;2人入住&gt;&lt;不退款&gt;&lt;早餐&gt;</t>
  </si>
  <si>
    <t>Nguyen/Van</t>
  </si>
  <si>
    <t xml:space="preserve">2804149	</t>
  </si>
  <si>
    <t xml:space="preserve">21818657899	</t>
  </si>
  <si>
    <t>[吉隆坡]吉隆坡宾乐雅服务公寓(PARKROYAL Serviced Suites Kuala Lumpur)(37195991)</t>
  </si>
  <si>
    <t>双床一室套房&lt;2人入住&gt;&lt;不退款&gt;</t>
  </si>
  <si>
    <t>Tan/shany,Tan/shany</t>
  </si>
  <si>
    <t xml:space="preserve">2805345	</t>
  </si>
  <si>
    <t>取消</t>
  </si>
  <si>
    <t xml:space="preserve">21819332082	</t>
  </si>
  <si>
    <t>[普吉岛]拉威棕榈滩度假酒店(SHA Extra Plus)(Rawai Palm Beach Resort(SHA Extra Plus))(39043570)</t>
  </si>
  <si>
    <t>高级池景房&lt;2人入住&gt;&lt;不退款&gt;</t>
  </si>
  <si>
    <t>SUNTANUN/PATTARAPORN</t>
  </si>
  <si>
    <t xml:space="preserve">2805559	</t>
  </si>
  <si>
    <t xml:space="preserve">143367	</t>
  </si>
  <si>
    <t xml:space="preserve">21821003903	</t>
  </si>
  <si>
    <t>[丽贝岛]阿基拉利普岛度假酒店(Akira Lipe Resort)(37208632)</t>
  </si>
  <si>
    <t>高级池景房&lt;2人入住&gt;&lt;不退款&gt;&lt;早餐&gt;</t>
  </si>
  <si>
    <t>Kim/Mihye</t>
  </si>
  <si>
    <t xml:space="preserve">2806238	</t>
  </si>
  <si>
    <t xml:space="preserve">acknowledge	</t>
  </si>
  <si>
    <t>，</t>
  </si>
  <si>
    <t>A221122104253481</t>
  </si>
  <si>
    <t>A221122104416481</t>
  </si>
  <si>
    <t>USD / HKD 当前参考汇率: 7.80621</t>
  </si>
  <si>
    <t>总计： 541 USD/
4223.16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</si>
  <si>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</si>
  <si>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</si>
  <si>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</si>
  <si>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</si>
  <si>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</si>
  <si>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</si>
  <si>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</si>
  <si>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</si>
  <si>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</si>
  <si>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</si>
  <si>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</si>
  <si>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</si>
  <si>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</si>
  <si>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</si>
  <si>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</si>
  <si>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</si>
  <si>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</si>
  <si>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</si>
  <si>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</si>
  <si>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2022-11-18</t>
  </si>
  <si>
    <t>2806238</t>
  </si>
  <si>
    <t>阿基拉利普岛度假酒店</t>
  </si>
  <si>
    <t>Kim Mihye</t>
  </si>
  <si>
    <t>2022-11-19</t>
  </si>
  <si>
    <t>退房日周结</t>
  </si>
  <si>
    <t>573.82</t>
  </si>
  <si>
    <t>80.00</t>
  </si>
  <si>
    <t>0</t>
  </si>
  <si>
    <t>0.00</t>
  </si>
  <si>
    <t>携程盛景国际直连</t>
  </si>
  <si>
    <t>01.010677</t>
  </si>
  <si>
    <t>2022-11-18 11:41:38</t>
  </si>
  <si>
    <t>否</t>
  </si>
  <si>
    <t>汇智国际旅游发展有限公司</t>
  </si>
  <si>
    <t>直连</t>
  </si>
  <si>
    <t>泰国</t>
  </si>
  <si>
    <t>2805559</t>
  </si>
  <si>
    <t>拉威棕榈滩度假酒店(SHA Extra Plus)</t>
  </si>
  <si>
    <t>SUNTANUN PATTARAPORN</t>
  </si>
  <si>
    <t>433.75</t>
  </si>
  <si>
    <t>61.00</t>
  </si>
  <si>
    <t>2022-11-18 09:38:55</t>
  </si>
  <si>
    <t>直采</t>
  </si>
  <si>
    <t>2022-11-17</t>
  </si>
  <si>
    <t>2804149</t>
  </si>
  <si>
    <t>胡志明市新世界酒店</t>
  </si>
  <si>
    <t>Nguyen Van</t>
  </si>
  <si>
    <t>938.61</t>
  </si>
  <si>
    <t>132.00</t>
  </si>
  <si>
    <t>2022-11-17 13:13:14</t>
  </si>
  <si>
    <t>越南</t>
  </si>
  <si>
    <t>2022-11-15</t>
  </si>
  <si>
    <t>2798858</t>
  </si>
  <si>
    <t>普吉岛芭东彩灯度假村</t>
  </si>
  <si>
    <t>abu alhasan Mohammed</t>
  </si>
  <si>
    <t>723.04</t>
  </si>
  <si>
    <t>102.00</t>
  </si>
  <si>
    <t>2022-11-15 13:50:06</t>
  </si>
  <si>
    <t>2022-10-14</t>
  </si>
  <si>
    <t>2739509</t>
  </si>
  <si>
    <t>曼谷大使酒店</t>
  </si>
  <si>
    <t>LEE SANG KEUN</t>
  </si>
  <si>
    <t>920.18</t>
  </si>
  <si>
    <t>128.00</t>
  </si>
  <si>
    <t>2022-10-14 15:46:28</t>
  </si>
  <si>
    <t>2022-06-21</t>
  </si>
  <si>
    <t>2598084</t>
  </si>
  <si>
    <t>娜娜酒店</t>
  </si>
  <si>
    <t>Legg Bruce,Legg Bruce</t>
  </si>
  <si>
    <t>254.89</t>
  </si>
  <si>
    <t>38.00</t>
  </si>
  <si>
    <t>2022-06-21 11:36:14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</si>
</sst>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13</xdr:col>
      <xdr:colOff>622300</xdr:colOff>
      <xdr:row>41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44800"/>
          <a:ext cx="10026650" cy="428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44883</v>
      </c>
      <c r="G2" s="6">
        <v>44884</v>
      </c>
      <c r="H2" s="4">
        <v>1</v>
      </c>
      <c r="I2" s="4">
        <v>1</v>
      </c>
      <c r="J2" s="4">
        <v>1</v>
      </c>
      <c r="K2" s="4" t="s">
        <v>30</v>
      </c>
      <c r="L2" s="4">
        <v>38</v>
      </c>
      <c r="M2" s="4">
        <v>38</v>
      </c>
      <c r="N2" s="4" t="s">
        <v>31</v>
      </c>
      <c r="O2" s="4" t="s">
        <v>32</v>
      </c>
      <c r="P2" s="4" t="s">
        <v>33</v>
      </c>
      <c r="Q2" s="4">
        <v>0</v>
      </c>
      <c r="R2" s="7">
        <v>44733</v>
      </c>
      <c r="S2" s="6">
        <v>44887</v>
      </c>
      <c r="T2" s="4" t="s">
        <v>34</v>
      </c>
      <c r="U2" s="4">
        <v>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44883</v>
      </c>
      <c r="G3" s="6">
        <v>44884</v>
      </c>
      <c r="H3" s="4">
        <v>4</v>
      </c>
      <c r="I3" s="4">
        <v>1</v>
      </c>
      <c r="J3" s="4">
        <v>4</v>
      </c>
      <c r="K3" s="4" t="s">
        <v>30</v>
      </c>
      <c r="L3" s="4">
        <v>128</v>
      </c>
      <c r="M3" s="4">
        <v>128</v>
      </c>
      <c r="N3" s="4" t="s">
        <v>40</v>
      </c>
      <c r="O3" s="4" t="s">
        <v>32</v>
      </c>
      <c r="P3" s="4" t="s">
        <v>33</v>
      </c>
      <c r="Q3" s="4">
        <v>0</v>
      </c>
      <c r="R3" s="7">
        <v>44848</v>
      </c>
      <c r="S3" s="6">
        <v>44887</v>
      </c>
      <c r="T3" s="4" t="s">
        <v>34</v>
      </c>
      <c r="U3" s="4">
        <v>128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44882</v>
      </c>
      <c r="G4" s="6">
        <v>44884</v>
      </c>
      <c r="H4" s="4">
        <v>1</v>
      </c>
      <c r="I4" s="4">
        <v>2</v>
      </c>
      <c r="J4" s="4">
        <v>2</v>
      </c>
      <c r="K4" s="4" t="s">
        <v>30</v>
      </c>
      <c r="L4" s="4">
        <v>102</v>
      </c>
      <c r="M4" s="4">
        <v>102</v>
      </c>
      <c r="N4" s="4" t="s">
        <v>46</v>
      </c>
      <c r="O4" s="4" t="s">
        <v>32</v>
      </c>
      <c r="P4" s="4" t="s">
        <v>33</v>
      </c>
      <c r="Q4" s="4">
        <v>0</v>
      </c>
      <c r="R4" s="7">
        <v>44880</v>
      </c>
      <c r="S4" s="6">
        <v>44887</v>
      </c>
      <c r="T4" s="4" t="s">
        <v>34</v>
      </c>
      <c r="U4" s="4">
        <v>102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44883</v>
      </c>
      <c r="G5" s="6">
        <v>44884</v>
      </c>
      <c r="H5" s="4">
        <v>1</v>
      </c>
      <c r="I5" s="4">
        <v>1</v>
      </c>
      <c r="J5" s="4">
        <v>1</v>
      </c>
      <c r="K5" s="4" t="s">
        <v>30</v>
      </c>
      <c r="L5" s="4">
        <v>132</v>
      </c>
      <c r="M5" s="4">
        <v>132</v>
      </c>
      <c r="N5" s="4" t="s">
        <v>52</v>
      </c>
      <c r="O5" s="4" t="s">
        <v>32</v>
      </c>
      <c r="P5" s="4" t="s">
        <v>33</v>
      </c>
      <c r="Q5" s="4">
        <v>0</v>
      </c>
      <c r="R5" s="7">
        <v>44882</v>
      </c>
      <c r="S5" s="6">
        <v>44887</v>
      </c>
      <c r="T5" s="4" t="s">
        <v>34</v>
      </c>
      <c r="U5" s="4">
        <v>132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44883</v>
      </c>
      <c r="G6" s="6">
        <v>44884</v>
      </c>
      <c r="H6" s="4">
        <v>1</v>
      </c>
      <c r="I6" s="4">
        <v>1</v>
      </c>
      <c r="J6" s="4">
        <v>1</v>
      </c>
      <c r="K6" s="4" t="s">
        <v>30</v>
      </c>
      <c r="L6" s="4">
        <v>62</v>
      </c>
      <c r="M6" s="4">
        <v>62</v>
      </c>
      <c r="N6" s="4" t="s">
        <v>57</v>
      </c>
      <c r="O6" s="4" t="s">
        <v>32</v>
      </c>
      <c r="P6" s="4" t="s">
        <v>33</v>
      </c>
      <c r="Q6" s="4">
        <v>0</v>
      </c>
      <c r="R6" s="7">
        <v>44882</v>
      </c>
      <c r="S6" s="6">
        <v>44887</v>
      </c>
      <c r="T6" s="4" t="s">
        <v>34</v>
      </c>
      <c r="U6" s="4">
        <v>62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59</v>
      </c>
      <c r="D7" s="4" t="s">
        <v>55</v>
      </c>
      <c r="E7" s="4" t="s">
        <v>56</v>
      </c>
      <c r="F7" s="6">
        <v>44883</v>
      </c>
      <c r="G7" s="6">
        <v>44884</v>
      </c>
      <c r="H7" s="4">
        <v>1</v>
      </c>
      <c r="I7" s="4">
        <v>1</v>
      </c>
      <c r="J7" s="4">
        <v>1</v>
      </c>
      <c r="K7" s="4" t="s">
        <v>30</v>
      </c>
      <c r="L7" s="4">
        <v>-62</v>
      </c>
      <c r="M7" s="4">
        <v>-62</v>
      </c>
      <c r="N7" s="4" t="s">
        <v>57</v>
      </c>
      <c r="O7" s="4" t="s">
        <v>32</v>
      </c>
      <c r="P7" s="4" t="s">
        <v>33</v>
      </c>
      <c r="Q7" s="4">
        <v>0</v>
      </c>
      <c r="R7" s="7">
        <v>44882</v>
      </c>
      <c r="S7" s="6">
        <v>44887</v>
      </c>
      <c r="T7" s="4" t="s">
        <v>34</v>
      </c>
      <c r="U7" s="4">
        <v>-62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44883</v>
      </c>
      <c r="G8" s="6">
        <v>44884</v>
      </c>
      <c r="H8" s="4">
        <v>1</v>
      </c>
      <c r="I8" s="4">
        <v>1</v>
      </c>
      <c r="J8" s="4">
        <v>1</v>
      </c>
      <c r="K8" s="4" t="s">
        <v>30</v>
      </c>
      <c r="L8" s="4">
        <v>61</v>
      </c>
      <c r="M8" s="4">
        <v>61</v>
      </c>
      <c r="N8" s="4" t="s">
        <v>63</v>
      </c>
      <c r="O8" s="4" t="s">
        <v>32</v>
      </c>
      <c r="P8" s="4" t="s">
        <v>33</v>
      </c>
      <c r="Q8" s="4">
        <v>0</v>
      </c>
      <c r="R8" s="7">
        <v>44883</v>
      </c>
      <c r="S8" s="6">
        <v>44887</v>
      </c>
      <c r="T8" s="4" t="s">
        <v>34</v>
      </c>
      <c r="U8" s="4">
        <v>61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44883</v>
      </c>
      <c r="G9" s="6">
        <v>44884</v>
      </c>
      <c r="H9" s="4">
        <v>1</v>
      </c>
      <c r="I9" s="4">
        <v>1</v>
      </c>
      <c r="J9" s="4">
        <v>1</v>
      </c>
      <c r="K9" s="4" t="s">
        <v>30</v>
      </c>
      <c r="L9" s="4">
        <v>80</v>
      </c>
      <c r="M9" s="4">
        <v>80</v>
      </c>
      <c r="N9" s="4" t="s">
        <v>69</v>
      </c>
      <c r="O9" s="4" t="s">
        <v>32</v>
      </c>
      <c r="P9" s="4" t="s">
        <v>33</v>
      </c>
      <c r="Q9" s="4">
        <v>0</v>
      </c>
      <c r="R9" s="7">
        <v>44883</v>
      </c>
      <c r="S9" s="6">
        <v>44887</v>
      </c>
      <c r="T9" s="4" t="s">
        <v>34</v>
      </c>
      <c r="U9" s="4">
        <v>80</v>
      </c>
      <c r="V9" s="4">
        <v>0</v>
      </c>
      <c r="W9" s="4">
        <v>0</v>
      </c>
      <c r="X9" s="4" t="s">
        <v>70</v>
      </c>
      <c r="Y9" s="4" t="s">
        <v>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3" sqref="A13:E16"/>
    </sheetView>
  </sheetViews>
  <sheetFormatPr defaultColWidth="9.81818181818182" defaultRowHeight="14"/>
  <cols>
    <col min="1" max="1" width="12.8181818181818" style="4"/>
    <col min="2" max="3" width="11.8181818181818" style="4"/>
    <col min="4" max="16361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18168001182</v>
      </c>
      <c r="B2" s="6">
        <v>44883</v>
      </c>
      <c r="C2" s="6">
        <v>44884</v>
      </c>
      <c r="D2" s="4">
        <v>38</v>
      </c>
      <c r="E2" s="4" t="str">
        <f>VLOOKUP(A2,HOP!A:L,12,0)</f>
        <v>38.00</v>
      </c>
      <c r="F2" s="4" t="str">
        <f>VLOOKUP(A2,HOP!A:C,3,0)</f>
        <v>2598084</v>
      </c>
      <c r="G2" s="4">
        <f>D2-E2</f>
        <v>0</v>
      </c>
      <c r="H2" s="4" t="str">
        <f>$H$1&amp;F2</f>
        <v>，2598084</v>
      </c>
      <c r="I2" s="4" t="str">
        <f>VLOOKUP(A2,HOP!A:U,21,0)</f>
        <v>直连</v>
      </c>
    </row>
    <row r="3" s="4" customFormat="1" spans="1:9">
      <c r="A3" s="5">
        <v>21450037214</v>
      </c>
      <c r="B3" s="6">
        <v>44883</v>
      </c>
      <c r="C3" s="6">
        <v>44884</v>
      </c>
      <c r="D3" s="4">
        <v>128</v>
      </c>
      <c r="E3" s="4" t="str">
        <f>VLOOKUP(A3,HOP!A:L,12,0)</f>
        <v>128.00</v>
      </c>
      <c r="F3" s="4" t="str">
        <f>VLOOKUP(A3,HOP!A:C,3,0)</f>
        <v>2739509</v>
      </c>
      <c r="G3" s="4">
        <f t="shared" ref="G3:G8" si="0">D3-E3</f>
        <v>0</v>
      </c>
      <c r="H3" s="4" t="str">
        <f t="shared" ref="H3:H8" si="1">$H$1&amp;F3</f>
        <v>，2739509</v>
      </c>
      <c r="I3" s="4" t="str">
        <f>VLOOKUP(A3,HOP!A:U,21,0)</f>
        <v>直采</v>
      </c>
    </row>
    <row r="4" s="4" customFormat="1" spans="1:9">
      <c r="A4" s="5">
        <v>21797102265</v>
      </c>
      <c r="B4" s="6">
        <v>44882</v>
      </c>
      <c r="C4" s="6">
        <v>44884</v>
      </c>
      <c r="D4" s="4">
        <v>102</v>
      </c>
      <c r="E4" s="4" t="str">
        <f>VLOOKUP(A4,HOP!A:L,12,0)</f>
        <v>102.00</v>
      </c>
      <c r="F4" s="4" t="str">
        <f>VLOOKUP(A4,HOP!A:C,3,0)</f>
        <v>2798858</v>
      </c>
      <c r="G4" s="4">
        <f t="shared" si="0"/>
        <v>0</v>
      </c>
      <c r="H4" s="4" t="str">
        <f t="shared" si="1"/>
        <v>，2798858</v>
      </c>
      <c r="I4" s="4" t="str">
        <f>VLOOKUP(A4,HOP!A:U,21,0)</f>
        <v>直采</v>
      </c>
    </row>
    <row r="5" s="4" customFormat="1" spans="1:9">
      <c r="A5" s="5">
        <v>21813274150</v>
      </c>
      <c r="B5" s="6">
        <v>44883</v>
      </c>
      <c r="C5" s="6">
        <v>44884</v>
      </c>
      <c r="D5" s="4">
        <v>132</v>
      </c>
      <c r="E5" s="4" t="str">
        <f>VLOOKUP(A5,HOP!A:L,12,0)</f>
        <v>132.00</v>
      </c>
      <c r="F5" s="4" t="str">
        <f>VLOOKUP(A5,HOP!A:C,3,0)</f>
        <v>2804149</v>
      </c>
      <c r="G5" s="4">
        <f t="shared" si="0"/>
        <v>0</v>
      </c>
      <c r="H5" s="4" t="str">
        <f t="shared" si="1"/>
        <v>，2804149</v>
      </c>
      <c r="I5" s="4" t="str">
        <f>VLOOKUP(A5,HOP!A:U,21,0)</f>
        <v>直连</v>
      </c>
    </row>
    <row r="6" s="4" customFormat="1" hidden="1" spans="1:9">
      <c r="A6" s="5">
        <v>21818657899</v>
      </c>
      <c r="B6" s="6">
        <v>44883</v>
      </c>
      <c r="C6" s="6">
        <v>44884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21819332082</v>
      </c>
      <c r="B7" s="6">
        <v>44883</v>
      </c>
      <c r="C7" s="6">
        <v>44884</v>
      </c>
      <c r="D7" s="4">
        <v>61</v>
      </c>
      <c r="E7" s="4" t="str">
        <f>VLOOKUP(A7,HOP!A:L,12,0)</f>
        <v>61.00</v>
      </c>
      <c r="F7" s="4" t="str">
        <f>VLOOKUP(A7,HOP!A:C,3,0)</f>
        <v>2805559</v>
      </c>
      <c r="G7" s="4">
        <f t="shared" si="0"/>
        <v>0</v>
      </c>
      <c r="H7" s="4" t="str">
        <f t="shared" si="1"/>
        <v>，2805559</v>
      </c>
      <c r="I7" s="4" t="str">
        <f>VLOOKUP(A7,HOP!A:U,21,0)</f>
        <v>直采</v>
      </c>
    </row>
    <row r="8" s="4" customFormat="1" spans="1:9">
      <c r="A8" s="5">
        <v>21821003903</v>
      </c>
      <c r="B8" s="6">
        <v>44883</v>
      </c>
      <c r="C8" s="6">
        <v>44884</v>
      </c>
      <c r="D8" s="4">
        <v>80</v>
      </c>
      <c r="E8" s="4" t="str">
        <f>VLOOKUP(A8,HOP!A:L,12,0)</f>
        <v>80.00</v>
      </c>
      <c r="F8" s="4" t="str">
        <f>VLOOKUP(A8,HOP!A:C,3,0)</f>
        <v>2806238</v>
      </c>
      <c r="G8" s="4">
        <f t="shared" si="0"/>
        <v>0</v>
      </c>
      <c r="H8" s="4" t="str">
        <f t="shared" si="1"/>
        <v>，2806238</v>
      </c>
      <c r="I8" s="4" t="str">
        <f>VLOOKUP(A8,HOP!A:U,21,0)</f>
        <v>直连</v>
      </c>
    </row>
    <row r="10" spans="4:4">
      <c r="D10" s="4">
        <f>SUM(D2:D9)</f>
        <v>541</v>
      </c>
    </row>
    <row r="13" spans="1:5">
      <c r="A13" s="4" t="s">
        <v>73</v>
      </c>
      <c r="D13" s="4">
        <v>291</v>
      </c>
      <c r="E13" s="4">
        <v>2271.61</v>
      </c>
    </row>
    <row r="14" spans="1:5">
      <c r="A14" s="4" t="s">
        <v>74</v>
      </c>
      <c r="D14" s="4">
        <v>250</v>
      </c>
      <c r="E14" s="4">
        <v>1951.55</v>
      </c>
    </row>
    <row r="15" spans="1:5">
      <c r="A15" s="4" t="s">
        <v>75</v>
      </c>
      <c r="D15" s="4">
        <f>SUBTOTAL(9,D13:D14)</f>
        <v>541</v>
      </c>
      <c r="E15" s="4">
        <f>SUBTOTAL(9,E13:E14)</f>
        <v>4223.16</v>
      </c>
    </row>
    <row r="16" spans="1:1">
      <c r="A16" s="4" t="s">
        <v>76</v>
      </c>
    </row>
  </sheetData>
  <autoFilter ref="A1:X8">
    <filterColumn colId="3">
      <filters>
        <filter val="80"/>
        <filter val="61"/>
        <filter val="102"/>
        <filter val="132"/>
        <filter val="38"/>
        <filter val="1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opLeftCell="D1" workbookViewId="0">
      <selection activeCell="A2" sqref="A2:A1048576"/>
    </sheetView>
  </sheetViews>
  <sheetFormatPr defaultColWidth="8.72727272727273" defaultRowHeight="12.5" outlineLevelRow="6"/>
  <cols>
    <col min="1" max="1" width="12.8181818181818" style="1"/>
    <col min="2" max="16383" width="8.72727272727273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21821003903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96</v>
      </c>
      <c r="G2" s="1" t="s">
        <v>100</v>
      </c>
      <c r="H2" s="1" t="s">
        <v>101</v>
      </c>
      <c r="I2" s="1" t="s">
        <v>102</v>
      </c>
      <c r="J2" s="1" t="s">
        <v>30</v>
      </c>
      <c r="K2" s="1" t="s">
        <v>103</v>
      </c>
      <c r="L2" s="1" t="s">
        <v>103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  <c r="V2" s="1" t="s">
        <v>112</v>
      </c>
    </row>
    <row r="3" s="1" customFormat="1" spans="1:22">
      <c r="A3" s="3">
        <v>21819332082</v>
      </c>
      <c r="B3" s="1" t="s">
        <v>96</v>
      </c>
      <c r="C3" s="1" t="s">
        <v>113</v>
      </c>
      <c r="D3" s="1" t="s">
        <v>114</v>
      </c>
      <c r="E3" s="1" t="s">
        <v>115</v>
      </c>
      <c r="F3" s="1" t="s">
        <v>96</v>
      </c>
      <c r="G3" s="1" t="s">
        <v>100</v>
      </c>
      <c r="H3" s="1" t="s">
        <v>101</v>
      </c>
      <c r="I3" s="1" t="s">
        <v>116</v>
      </c>
      <c r="J3" s="1" t="s">
        <v>30</v>
      </c>
      <c r="K3" s="1" t="s">
        <v>117</v>
      </c>
      <c r="L3" s="1" t="s">
        <v>117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118</v>
      </c>
      <c r="S3" s="1" t="s">
        <v>109</v>
      </c>
      <c r="T3" s="1" t="s">
        <v>110</v>
      </c>
      <c r="U3" s="1" t="s">
        <v>119</v>
      </c>
      <c r="V3" s="1" t="s">
        <v>112</v>
      </c>
    </row>
    <row r="4" s="1" customFormat="1" spans="1:22">
      <c r="A4" s="3">
        <v>21813274150</v>
      </c>
      <c r="B4" s="1" t="s">
        <v>120</v>
      </c>
      <c r="C4" s="1" t="s">
        <v>121</v>
      </c>
      <c r="D4" s="1" t="s">
        <v>122</v>
      </c>
      <c r="E4" s="1" t="s">
        <v>123</v>
      </c>
      <c r="F4" s="1" t="s">
        <v>96</v>
      </c>
      <c r="G4" s="1" t="s">
        <v>100</v>
      </c>
      <c r="H4" s="1" t="s">
        <v>101</v>
      </c>
      <c r="I4" s="1" t="s">
        <v>124</v>
      </c>
      <c r="J4" s="1" t="s">
        <v>30</v>
      </c>
      <c r="K4" s="1" t="s">
        <v>125</v>
      </c>
      <c r="L4" s="1" t="s">
        <v>125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107</v>
      </c>
      <c r="R4" s="1" t="s">
        <v>126</v>
      </c>
      <c r="S4" s="1" t="s">
        <v>109</v>
      </c>
      <c r="T4" s="1" t="s">
        <v>110</v>
      </c>
      <c r="U4" s="1" t="s">
        <v>111</v>
      </c>
      <c r="V4" s="1" t="s">
        <v>127</v>
      </c>
    </row>
    <row r="5" s="1" customFormat="1" spans="1:22">
      <c r="A5" s="3">
        <v>21797102265</v>
      </c>
      <c r="B5" s="1" t="s">
        <v>128</v>
      </c>
      <c r="C5" s="1" t="s">
        <v>129</v>
      </c>
      <c r="D5" s="1" t="s">
        <v>130</v>
      </c>
      <c r="E5" s="1" t="s">
        <v>131</v>
      </c>
      <c r="F5" s="1" t="s">
        <v>120</v>
      </c>
      <c r="G5" s="1" t="s">
        <v>100</v>
      </c>
      <c r="H5" s="1" t="s">
        <v>101</v>
      </c>
      <c r="I5" s="1" t="s">
        <v>132</v>
      </c>
      <c r="J5" s="1" t="s">
        <v>30</v>
      </c>
      <c r="K5" s="1" t="s">
        <v>133</v>
      </c>
      <c r="L5" s="1" t="s">
        <v>133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134</v>
      </c>
      <c r="S5" s="1" t="s">
        <v>109</v>
      </c>
      <c r="T5" s="1" t="s">
        <v>110</v>
      </c>
      <c r="U5" s="1" t="s">
        <v>119</v>
      </c>
      <c r="V5" s="1" t="s">
        <v>112</v>
      </c>
    </row>
    <row r="6" s="1" customFormat="1" spans="1:22">
      <c r="A6" s="3">
        <v>21450037214</v>
      </c>
      <c r="B6" s="1" t="s">
        <v>135</v>
      </c>
      <c r="C6" s="1" t="s">
        <v>136</v>
      </c>
      <c r="D6" s="1" t="s">
        <v>137</v>
      </c>
      <c r="E6" s="1" t="s">
        <v>138</v>
      </c>
      <c r="F6" s="1" t="s">
        <v>96</v>
      </c>
      <c r="G6" s="1" t="s">
        <v>100</v>
      </c>
      <c r="H6" s="1" t="s">
        <v>101</v>
      </c>
      <c r="I6" s="1" t="s">
        <v>139</v>
      </c>
      <c r="J6" s="1" t="s">
        <v>30</v>
      </c>
      <c r="K6" s="1" t="s">
        <v>140</v>
      </c>
      <c r="L6" s="1" t="s">
        <v>140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107</v>
      </c>
      <c r="R6" s="1" t="s">
        <v>141</v>
      </c>
      <c r="S6" s="1" t="s">
        <v>109</v>
      </c>
      <c r="T6" s="1" t="s">
        <v>110</v>
      </c>
      <c r="U6" s="1" t="s">
        <v>119</v>
      </c>
      <c r="V6" s="1" t="s">
        <v>112</v>
      </c>
    </row>
    <row r="7" s="1" customFormat="1" spans="1:22">
      <c r="A7" s="3">
        <v>18168001182</v>
      </c>
      <c r="B7" s="1" t="s">
        <v>142</v>
      </c>
      <c r="C7" s="1" t="s">
        <v>143</v>
      </c>
      <c r="D7" s="1" t="s">
        <v>144</v>
      </c>
      <c r="E7" s="1" t="s">
        <v>145</v>
      </c>
      <c r="F7" s="1" t="s">
        <v>96</v>
      </c>
      <c r="G7" s="1" t="s">
        <v>100</v>
      </c>
      <c r="H7" s="1" t="s">
        <v>101</v>
      </c>
      <c r="I7" s="1" t="s">
        <v>146</v>
      </c>
      <c r="J7" s="1" t="s">
        <v>30</v>
      </c>
      <c r="K7" s="1" t="s">
        <v>147</v>
      </c>
      <c r="L7" s="1" t="s">
        <v>147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107</v>
      </c>
      <c r="R7" s="1" t="s">
        <v>148</v>
      </c>
      <c r="S7" s="1" t="s">
        <v>109</v>
      </c>
      <c r="T7" s="1" t="s">
        <v>110</v>
      </c>
      <c r="U7" s="1" t="s">
        <v>111</v>
      </c>
      <c r="V7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2022-11-22T02:38:26Z</dcterms:created>
  <dcterms:modified xsi:type="dcterms:W3CDTF">2022-11-22T02:46:21Z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F5734FC4329F4279814A2C250060F5F2</vt:lpwstr>
  </property>
  <property fmtid="{D5CDD505-2E9C-101B-9397-08002B2CF9AE}" pid="3" name="KSOProductBuildVer">
    <vt:lpwstr>2052-11.1.0.12763</vt:lpwstr>
  </property>
</Properties>
</file>