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<sst xmlns="http://schemas.openxmlformats.org/spreadsheetml/2006/main" count="220" uniqueCount="118">
  <si>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</si>
  <si>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</si>
  <si>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</si>
  <si>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</si>
  <si>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</si>
  <si>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</si>
  <si>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</si>
  <si>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</si>
  <si>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</si>
  <si>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</si>
  <si>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</si>
  <si>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</si>
  <si>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</si>
  <si>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</si>
  <si>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</si>
  <si>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</si>
  <si>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</si>
  <si>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</si>
  <si>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</si>
  <si>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</si>
  <si>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</si>
  <si>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</si>
  <si>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</si>
  <si>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</si>
  <si>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</si>
  <si>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21471994675	</t>
  </si>
  <si>
    <t>Ctrip</t>
  </si>
  <si>
    <t>正常</t>
  </si>
  <si>
    <t>[高雄]高雄义大皇家酒店(E-Da Royal Hotel)(80941588)</t>
  </si>
  <si>
    <t>豪华双床房&lt;至多8间&gt;&lt;2人入住&gt;&lt;早餐&gt;</t>
  </si>
  <si>
    <t>CNY</t>
  </si>
  <si>
    <t>CHIU/HUNGTSE</t>
  </si>
  <si>
    <t>CA13744221123CNY</t>
  </si>
  <si>
    <t>未提现</t>
  </si>
  <si>
    <t>携程开票</t>
  </si>
  <si>
    <t xml:space="preserve">	</t>
  </si>
  <si>
    <t xml:space="preserve">21561273453	</t>
  </si>
  <si>
    <t>[高雄]高雄喜迎旅店(Greet Inn)(80941634)</t>
  </si>
  <si>
    <t>随机房&lt;至多8间&gt;&lt;90天内可预订&gt;&lt;2人入住&gt;&lt;早餐&gt;</t>
  </si>
  <si>
    <t>TSAO/HSIUTZU</t>
  </si>
  <si>
    <t xml:space="preserve">21735072132	</t>
  </si>
  <si>
    <t>[台北]台北正旅馆(Just Inn Taipei)(80942331)</t>
  </si>
  <si>
    <t>标准双人房&lt;至多8间&gt;&lt;2人入住&gt;</t>
  </si>
  <si>
    <t>Lin/ChienChih</t>
  </si>
  <si>
    <t xml:space="preserve">2780142	</t>
  </si>
  <si>
    <t xml:space="preserve">999221738654764	</t>
  </si>
  <si>
    <t>[都江堰]汉庭酒店(都江堰店)(93871071)</t>
  </si>
  <si>
    <t>豪华大床房&lt;至多8间&gt;&lt;2人入住&gt;</t>
  </si>
  <si>
    <t>张世阳</t>
  </si>
  <si>
    <t xml:space="preserve">2781246	</t>
  </si>
  <si>
    <t xml:space="preserve">R6118302100545918001	</t>
  </si>
  <si>
    <t xml:space="preserve">999221740337749	</t>
  </si>
  <si>
    <t>[三亚]格林豪泰(三亚和平街情人桥店)(93870791)</t>
  </si>
  <si>
    <t>1.5米大床房&lt;至多8间&gt;&lt;2人入住&gt;</t>
  </si>
  <si>
    <t>何文寿</t>
  </si>
  <si>
    <t xml:space="preserve">2781831	</t>
  </si>
  <si>
    <t xml:space="preserve">(GRT)80628839;	</t>
  </si>
  <si>
    <t>，</t>
  </si>
  <si>
    <t>2564 CNY</t>
  </si>
  <si>
    <t>A221123093456481</t>
  </si>
  <si>
    <t>总计：2564元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</si>
  <si>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</si>
  <si>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</si>
  <si>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</si>
  <si>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</si>
  <si>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</si>
  <si>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</si>
  <si>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</si>
  <si>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</si>
  <si>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</si>
  <si>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</si>
  <si>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</si>
  <si>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</si>
  <si>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</si>
  <si>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</si>
  <si>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</si>
  <si>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</si>
  <si>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</si>
  <si>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</si>
  <si>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</si>
  <si>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2022-11-07</t>
  </si>
  <si>
    <t>2781831</t>
  </si>
  <si>
    <t>格林豪泰(三亚和平街情人桥店)</t>
  </si>
  <si>
    <t>2022-11-08</t>
  </si>
  <si>
    <t>退房日月结</t>
  </si>
  <si>
    <t>93.00</t>
  </si>
  <si>
    <t>RMB</t>
  </si>
  <si>
    <t>0</t>
  </si>
  <si>
    <t>0.00</t>
  </si>
  <si>
    <t>携程汇登国内直连</t>
  </si>
  <si>
    <t>01.011264</t>
  </si>
  <si>
    <t>2022-11-07 21:24:33</t>
  </si>
  <si>
    <t>否</t>
  </si>
  <si>
    <t>广州汇登信息科技有限公司</t>
  </si>
  <si>
    <t>直连</t>
  </si>
  <si>
    <t>中国</t>
  </si>
  <si>
    <t>2781246</t>
  </si>
  <si>
    <t>汉庭酒店(都江堰店)</t>
  </si>
  <si>
    <t>178.00</t>
  </si>
  <si>
    <t>2022-11-07 17:25:22</t>
  </si>
  <si>
    <t>2780142</t>
  </si>
  <si>
    <t>台北正旅馆</t>
  </si>
  <si>
    <t>Lin ChienChih</t>
  </si>
  <si>
    <t>198.00</t>
  </si>
  <si>
    <t>2022-11-07 08:16:15</t>
  </si>
  <si>
    <t>2022-10-23</t>
  </si>
  <si>
    <t>2756313</t>
  </si>
  <si>
    <t>高雄喜迎旅店</t>
  </si>
  <si>
    <t>TSAO HSIUTZU</t>
  </si>
  <si>
    <t>488.00</t>
  </si>
  <si>
    <t>2022-10-23 23:01:10</t>
  </si>
  <si>
    <t>2022-10-17</t>
  </si>
  <si>
    <t>2744173</t>
  </si>
  <si>
    <t>高雄义大皇家酒店</t>
  </si>
  <si>
    <t>CHIU HUNGTSE</t>
  </si>
  <si>
    <t>2022-11-06</t>
  </si>
  <si>
    <t>1607.00</t>
  </si>
  <si>
    <t>2022-10-17 11:00:24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</si>
</sst>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.81818181818182" defaultRowHeight="14" outlineLevelRow="5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44873</v>
      </c>
      <c r="H2" s="4">
        <v>1</v>
      </c>
      <c r="I2" s="4">
        <v>2</v>
      </c>
      <c r="J2" s="4">
        <v>2</v>
      </c>
      <c r="K2" s="4" t="s">
        <v>30</v>
      </c>
      <c r="L2" s="4">
        <v>1607</v>
      </c>
      <c r="M2" s="4">
        <v>1607</v>
      </c>
      <c r="N2" s="4" t="s">
        <v>31</v>
      </c>
      <c r="O2" s="4" t="s">
        <v>32</v>
      </c>
      <c r="P2" s="4" t="s">
        <v>33</v>
      </c>
      <c r="Q2" s="4">
        <v>0</v>
      </c>
      <c r="R2" s="7">
        <v>44851</v>
      </c>
      <c r="S2" s="6">
        <v>44888</v>
      </c>
      <c r="T2" s="4" t="s">
        <v>34</v>
      </c>
      <c r="U2" s="4">
        <v>1607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44872</v>
      </c>
      <c r="G3" s="6">
        <v>44873</v>
      </c>
      <c r="H3" s="4">
        <v>1</v>
      </c>
      <c r="I3" s="4">
        <v>1</v>
      </c>
      <c r="J3" s="4">
        <v>1</v>
      </c>
      <c r="K3" s="4" t="s">
        <v>30</v>
      </c>
      <c r="L3" s="4">
        <v>488</v>
      </c>
      <c r="M3" s="4">
        <v>488</v>
      </c>
      <c r="N3" s="4" t="s">
        <v>39</v>
      </c>
      <c r="O3" s="4" t="s">
        <v>32</v>
      </c>
      <c r="P3" s="4" t="s">
        <v>33</v>
      </c>
      <c r="Q3" s="4">
        <v>0</v>
      </c>
      <c r="R3" s="7">
        <v>44857</v>
      </c>
      <c r="S3" s="6">
        <v>44888</v>
      </c>
      <c r="T3" s="4" t="s">
        <v>34</v>
      </c>
      <c r="U3" s="4">
        <v>488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44872</v>
      </c>
      <c r="G4" s="6">
        <v>44873</v>
      </c>
      <c r="H4" s="4">
        <v>1</v>
      </c>
      <c r="I4" s="4">
        <v>1</v>
      </c>
      <c r="J4" s="4">
        <v>1</v>
      </c>
      <c r="K4" s="4" t="s">
        <v>30</v>
      </c>
      <c r="L4" s="4">
        <v>198</v>
      </c>
      <c r="M4" s="4">
        <v>198</v>
      </c>
      <c r="N4" s="4" t="s">
        <v>43</v>
      </c>
      <c r="O4" s="4" t="s">
        <v>32</v>
      </c>
      <c r="P4" s="4" t="s">
        <v>33</v>
      </c>
      <c r="Q4" s="4">
        <v>0</v>
      </c>
      <c r="R4" s="7">
        <v>44872</v>
      </c>
      <c r="S4" s="6">
        <v>44888</v>
      </c>
      <c r="T4" s="4" t="s">
        <v>34</v>
      </c>
      <c r="U4" s="4">
        <v>198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44872</v>
      </c>
      <c r="G5" s="6">
        <v>44873</v>
      </c>
      <c r="H5" s="4">
        <v>1</v>
      </c>
      <c r="I5" s="4">
        <v>1</v>
      </c>
      <c r="J5" s="4">
        <v>1</v>
      </c>
      <c r="K5" s="4" t="s">
        <v>30</v>
      </c>
      <c r="L5" s="4">
        <v>178</v>
      </c>
      <c r="M5" s="4">
        <v>178</v>
      </c>
      <c r="N5" s="4" t="s">
        <v>48</v>
      </c>
      <c r="O5" s="4" t="s">
        <v>32</v>
      </c>
      <c r="P5" s="4" t="s">
        <v>33</v>
      </c>
      <c r="Q5" s="4">
        <v>0</v>
      </c>
      <c r="R5" s="7">
        <v>44872</v>
      </c>
      <c r="S5" s="6">
        <v>44888</v>
      </c>
      <c r="T5" s="4" t="s">
        <v>34</v>
      </c>
      <c r="U5" s="4">
        <v>178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44872</v>
      </c>
      <c r="G6" s="6">
        <v>44873</v>
      </c>
      <c r="H6" s="4">
        <v>1</v>
      </c>
      <c r="I6" s="4">
        <v>1</v>
      </c>
      <c r="J6" s="4">
        <v>1</v>
      </c>
      <c r="K6" s="4" t="s">
        <v>30</v>
      </c>
      <c r="L6" s="4">
        <v>93</v>
      </c>
      <c r="M6" s="4">
        <v>93</v>
      </c>
      <c r="N6" s="4" t="s">
        <v>54</v>
      </c>
      <c r="O6" s="4" t="s">
        <v>32</v>
      </c>
      <c r="P6" s="4" t="s">
        <v>33</v>
      </c>
      <c r="Q6" s="4">
        <v>0</v>
      </c>
      <c r="R6" s="7">
        <v>44872</v>
      </c>
      <c r="S6" s="6">
        <v>44888</v>
      </c>
      <c r="T6" s="4" t="s">
        <v>34</v>
      </c>
      <c r="U6" s="4">
        <v>93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81818181818182" defaultRowHeight="14"/>
  <cols>
    <col min="1" max="1" width="12.8181818181818" style="4"/>
    <col min="2" max="3" width="10.6363636363636" style="4"/>
    <col min="4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21471994675</v>
      </c>
      <c r="B2" s="6">
        <v>44871</v>
      </c>
      <c r="C2" s="6">
        <v>44873</v>
      </c>
      <c r="D2" s="4">
        <v>1607</v>
      </c>
      <c r="E2" s="4" t="str">
        <f>VLOOKUP(A2,HOP!A:L,12,0)</f>
        <v>1607.00</v>
      </c>
      <c r="F2" s="4" t="str">
        <f>VLOOKUP(A2,HOP!A:C,3,0)</f>
        <v>2744173</v>
      </c>
      <c r="G2" s="4">
        <f>D2-E2</f>
        <v>0</v>
      </c>
      <c r="H2" s="4" t="str">
        <f>$H$1&amp;F2</f>
        <v>，2744173</v>
      </c>
      <c r="I2" s="4" t="str">
        <f>VLOOKUP(A2,HOP!A:U,21,0)</f>
        <v>直连</v>
      </c>
    </row>
    <row r="3" s="4" customFormat="1" spans="1:9">
      <c r="A3" s="5">
        <v>21561273453</v>
      </c>
      <c r="B3" s="6">
        <v>44872</v>
      </c>
      <c r="C3" s="6">
        <v>44873</v>
      </c>
      <c r="D3" s="4">
        <v>488</v>
      </c>
      <c r="E3" s="4" t="str">
        <f>VLOOKUP(A3,HOP!A:L,12,0)</f>
        <v>488.00</v>
      </c>
      <c r="F3" s="4" t="str">
        <f>VLOOKUP(A3,HOP!A:C,3,0)</f>
        <v>2756313</v>
      </c>
      <c r="G3" s="4">
        <f>D3-E3</f>
        <v>0</v>
      </c>
      <c r="H3" s="4" t="str">
        <f>$H$1&amp;F3</f>
        <v>，2756313</v>
      </c>
      <c r="I3" s="4" t="str">
        <f>VLOOKUP(A3,HOP!A:U,21,0)</f>
        <v>直连</v>
      </c>
    </row>
    <row r="4" s="4" customFormat="1" spans="1:9">
      <c r="A4" s="5">
        <v>21735072132</v>
      </c>
      <c r="B4" s="6">
        <v>44872</v>
      </c>
      <c r="C4" s="6">
        <v>44873</v>
      </c>
      <c r="D4" s="4">
        <v>198</v>
      </c>
      <c r="E4" s="4" t="str">
        <f>VLOOKUP(A4,HOP!A:L,12,0)</f>
        <v>198.00</v>
      </c>
      <c r="F4" s="4" t="str">
        <f>VLOOKUP(A4,HOP!A:C,3,0)</f>
        <v>2780142</v>
      </c>
      <c r="G4" s="4">
        <f>D4-E4</f>
        <v>0</v>
      </c>
      <c r="H4" s="4" t="str">
        <f>$H$1&amp;F4</f>
        <v>，2780142</v>
      </c>
      <c r="I4" s="4" t="str">
        <f>VLOOKUP(A4,HOP!A:U,21,0)</f>
        <v>直连</v>
      </c>
    </row>
    <row r="5" s="4" customFormat="1" spans="1:9">
      <c r="A5" s="5">
        <v>999221738654764</v>
      </c>
      <c r="B5" s="6">
        <v>44872</v>
      </c>
      <c r="C5" s="6">
        <v>44873</v>
      </c>
      <c r="D5" s="4">
        <v>178</v>
      </c>
      <c r="E5" s="4" t="str">
        <f>VLOOKUP(A5,HOP!A:L,12,0)</f>
        <v>178.00</v>
      </c>
      <c r="F5" s="4" t="str">
        <f>VLOOKUP(A5,HOP!A:C,3,0)</f>
        <v>2781246</v>
      </c>
      <c r="G5" s="4">
        <f>D5-E5</f>
        <v>0</v>
      </c>
      <c r="H5" s="4" t="str">
        <f>$H$1&amp;F5</f>
        <v>，2781246</v>
      </c>
      <c r="I5" s="4" t="str">
        <f>VLOOKUP(A5,HOP!A:U,21,0)</f>
        <v>直连</v>
      </c>
    </row>
    <row r="6" s="4" customFormat="1" spans="1:9">
      <c r="A6" s="5">
        <v>999221740337749</v>
      </c>
      <c r="B6" s="6">
        <v>44872</v>
      </c>
      <c r="C6" s="6">
        <v>44873</v>
      </c>
      <c r="D6" s="4">
        <v>93</v>
      </c>
      <c r="E6" s="4" t="str">
        <f>VLOOKUP(A6,HOP!A:L,12,0)</f>
        <v>93.00</v>
      </c>
      <c r="F6" s="4" t="str">
        <f>VLOOKUP(A6,HOP!A:C,3,0)</f>
        <v>2781831</v>
      </c>
      <c r="G6" s="4">
        <f>D6-E6</f>
        <v>0</v>
      </c>
      <c r="H6" s="4" t="str">
        <f>$H$1&amp;F6</f>
        <v>，2781831</v>
      </c>
      <c r="I6" s="4" t="str">
        <f>VLOOKUP(A6,HOP!A:U,21,0)</f>
        <v>直连</v>
      </c>
    </row>
    <row r="8" spans="4:4">
      <c r="D8" s="4">
        <f>SUM(D2:D7)</f>
        <v>2564</v>
      </c>
    </row>
    <row r="9" spans="4:4">
      <c r="D9" s="4" t="s">
        <v>58</v>
      </c>
    </row>
    <row r="12" spans="1:1">
      <c r="A12" s="4" t="s">
        <v>59</v>
      </c>
    </row>
    <row r="13" spans="1:1">
      <c r="A13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opLeftCell="C1" workbookViewId="0">
      <selection activeCell="A2" sqref="A2:A1048576"/>
    </sheetView>
  </sheetViews>
  <sheetFormatPr defaultColWidth="8.72727272727273" defaultRowHeight="12.5" outlineLevelRow="5"/>
  <cols>
    <col min="1" max="1" width="12.8181818181818" style="1"/>
    <col min="2" max="16383" width="8.72727272727273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999221740337749</v>
      </c>
      <c r="B2" s="1" t="s">
        <v>80</v>
      </c>
      <c r="C2" s="1" t="s">
        <v>81</v>
      </c>
      <c r="D2" s="1" t="s">
        <v>82</v>
      </c>
      <c r="E2" s="1" t="s">
        <v>54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999221738654764</v>
      </c>
      <c r="B3" s="1" t="s">
        <v>80</v>
      </c>
      <c r="C3" s="1" t="s">
        <v>96</v>
      </c>
      <c r="D3" s="1" t="s">
        <v>97</v>
      </c>
      <c r="E3" s="1" t="s">
        <v>48</v>
      </c>
      <c r="F3" s="1" t="s">
        <v>80</v>
      </c>
      <c r="G3" s="1" t="s">
        <v>83</v>
      </c>
      <c r="H3" s="1" t="s">
        <v>84</v>
      </c>
      <c r="I3" s="1" t="s">
        <v>98</v>
      </c>
      <c r="J3" s="1" t="s">
        <v>86</v>
      </c>
      <c r="K3" s="1" t="s">
        <v>98</v>
      </c>
      <c r="L3" s="1" t="s">
        <v>98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99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21735072132</v>
      </c>
      <c r="B4" s="1" t="s">
        <v>80</v>
      </c>
      <c r="C4" s="1" t="s">
        <v>100</v>
      </c>
      <c r="D4" s="1" t="s">
        <v>101</v>
      </c>
      <c r="E4" s="1" t="s">
        <v>102</v>
      </c>
      <c r="F4" s="1" t="s">
        <v>80</v>
      </c>
      <c r="G4" s="1" t="s">
        <v>83</v>
      </c>
      <c r="H4" s="1" t="s">
        <v>84</v>
      </c>
      <c r="I4" s="1" t="s">
        <v>103</v>
      </c>
      <c r="J4" s="1" t="s">
        <v>86</v>
      </c>
      <c r="K4" s="1" t="s">
        <v>103</v>
      </c>
      <c r="L4" s="1" t="s">
        <v>103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104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3">
        <v>21561273453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80</v>
      </c>
      <c r="G5" s="1" t="s">
        <v>83</v>
      </c>
      <c r="H5" s="1" t="s">
        <v>84</v>
      </c>
      <c r="I5" s="1" t="s">
        <v>109</v>
      </c>
      <c r="J5" s="1" t="s">
        <v>86</v>
      </c>
      <c r="K5" s="1" t="s">
        <v>109</v>
      </c>
      <c r="L5" s="1" t="s">
        <v>109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110</v>
      </c>
      <c r="S5" s="1" t="s">
        <v>92</v>
      </c>
      <c r="T5" s="1" t="s">
        <v>93</v>
      </c>
      <c r="U5" s="1" t="s">
        <v>94</v>
      </c>
      <c r="V5" s="1" t="s">
        <v>95</v>
      </c>
    </row>
    <row r="6" s="1" customFormat="1" spans="1:22">
      <c r="A6" s="3">
        <v>21471994675</v>
      </c>
      <c r="B6" s="1" t="s">
        <v>111</v>
      </c>
      <c r="C6" s="1" t="s">
        <v>112</v>
      </c>
      <c r="D6" s="1" t="s">
        <v>113</v>
      </c>
      <c r="E6" s="1" t="s">
        <v>114</v>
      </c>
      <c r="F6" s="1" t="s">
        <v>115</v>
      </c>
      <c r="G6" s="1" t="s">
        <v>83</v>
      </c>
      <c r="H6" s="1" t="s">
        <v>84</v>
      </c>
      <c r="I6" s="1" t="s">
        <v>116</v>
      </c>
      <c r="J6" s="1" t="s">
        <v>86</v>
      </c>
      <c r="K6" s="1" t="s">
        <v>116</v>
      </c>
      <c r="L6" s="1" t="s">
        <v>116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117</v>
      </c>
      <c r="S6" s="1" t="s">
        <v>92</v>
      </c>
      <c r="T6" s="1" t="s">
        <v>93</v>
      </c>
      <c r="U6" s="1" t="s">
        <v>94</v>
      </c>
      <c r="V6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2022-11-23T01:30:32Z</dcterms:created>
  <dcterms:modified xsi:type="dcterms:W3CDTF">2022-11-23T01:35:42Z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2D3182E167D648A2A2DFD0CF0621F831</vt:lpwstr>
  </property>
  <property fmtid="{D5CDD505-2E9C-101B-9397-08002B2CF9AE}" pid="3" name="KSOProductBuildVer">
    <vt:lpwstr>2052-11.1.0.12763</vt:lpwstr>
  </property>
</Properties>
</file>