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<sst xmlns="http://schemas.openxmlformats.org/spreadsheetml/2006/main" count="266" uniqueCount="151">
  <si>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</si>
  <si>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</si>
  <si>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</si>
  <si>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</si>
  <si>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</si>
  <si>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</si>
  <si>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</si>
  <si>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</si>
  <si>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</si>
  <si>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</si>
  <si>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</si>
  <si>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</si>
  <si>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</si>
  <si>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</si>
  <si>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</si>
  <si>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</si>
  <si>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</si>
  <si>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</si>
  <si>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</si>
  <si>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</si>
  <si>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</si>
  <si>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</si>
  <si>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</si>
  <si>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</si>
  <si>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</si>
  <si>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21252368498	</t>
  </si>
  <si>
    <t>Ctrip</t>
  </si>
  <si>
    <t>正常</t>
  </si>
  <si>
    <t>[夏律第镇]夏洛茨维尔英式酒店(The English Inn of Charlottesville)(40046695)</t>
  </si>
  <si>
    <t>标准间1特大床&lt;2人入住&gt;&lt;不退款&gt;</t>
  </si>
  <si>
    <t>USD</t>
  </si>
  <si>
    <t>PIERCE/AUSTIN</t>
  </si>
  <si>
    <t>CA5326221123USD</t>
  </si>
  <si>
    <t>未提现</t>
  </si>
  <si>
    <t>携程开票</t>
  </si>
  <si>
    <t xml:space="preserve">2718733	</t>
  </si>
  <si>
    <t xml:space="preserve">80108898	</t>
  </si>
  <si>
    <t xml:space="preserve">21498562062	</t>
  </si>
  <si>
    <t>[新加坡]新加坡吉真宾乐雅酒店(PARKROYAL on Kitchener Road, Singapore)(37195988)</t>
  </si>
  <si>
    <t>豪华特大床房&lt;2人入住&gt;&lt;不退款&gt;&lt;早餐&gt;</t>
  </si>
  <si>
    <t>Gohel and Ankit Saraswat/Nirav,Gohel and Ankit Saraswat/Nirav</t>
  </si>
  <si>
    <t xml:space="preserve">2750464	</t>
  </si>
  <si>
    <t xml:space="preserve">112879542	</t>
  </si>
  <si>
    <t xml:space="preserve">21802252355	</t>
  </si>
  <si>
    <t>[吉隆坡]铂尔曼吉隆坡城市中心大酒店(Pullman Kuala Lumpur City Centre Hotel &amp; Residences)(40721671)</t>
  </si>
  <si>
    <t>CHEN/DEZHI</t>
  </si>
  <si>
    <t xml:space="preserve">2800453	</t>
  </si>
  <si>
    <t xml:space="preserve">885170	</t>
  </si>
  <si>
    <t xml:space="preserve">21816447981	</t>
  </si>
  <si>
    <t>[伊洛伊洛]伊洛伊洛塞达阿提亚酒店(Seda Atria)(37244359)</t>
  </si>
  <si>
    <t>至尊房&lt;2人入住&gt;&lt;不退款&gt;&lt;早餐&gt;</t>
  </si>
  <si>
    <t>Espartero/Jun,Espartero/Jun</t>
  </si>
  <si>
    <t xml:space="preserve">2804790	</t>
  </si>
  <si>
    <t xml:space="preserve">2420115	</t>
  </si>
  <si>
    <t xml:space="preserve">21818100169	</t>
  </si>
  <si>
    <t>[吉隆坡]吉隆坡宾乐雅服务公寓(PARKROYAL Serviced Suites Kuala Lumpur)(37195991)</t>
  </si>
  <si>
    <t>双床一室套房&lt;2人入住&gt;&lt;不退款&gt;</t>
  </si>
  <si>
    <t>Suaidah Buang/Siti,Suaidah Buang/Siti</t>
  </si>
  <si>
    <t xml:space="preserve">2805242	</t>
  </si>
  <si>
    <t xml:space="preserve">378806	</t>
  </si>
  <si>
    <t xml:space="preserve">21821668720	</t>
  </si>
  <si>
    <t>[Racha Thewa]阿玛拉素万那普酒店(Amaranth Suvarnabhumi Hotel)(38635635)</t>
  </si>
  <si>
    <t>豪华房&lt;2人入住&gt;&lt;不退款&gt;</t>
  </si>
  <si>
    <t>Morf/Bruno,Morf/Bruno,Morf/Bruno</t>
  </si>
  <si>
    <t xml:space="preserve">2806551	</t>
  </si>
  <si>
    <t xml:space="preserve">CONFIRMED	</t>
  </si>
  <si>
    <t>取消</t>
  </si>
  <si>
    <t>，</t>
  </si>
  <si>
    <t>A221123104612481</t>
  </si>
  <si>
    <t>A221123104830481</t>
  </si>
  <si>
    <t>USD / HKD 当前参考汇率: 7.82024</t>
  </si>
  <si>
    <t>总计：2906 USD/
22725.62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</si>
  <si>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</si>
  <si>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</si>
  <si>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</si>
  <si>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</si>
  <si>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</si>
  <si>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</si>
  <si>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</si>
  <si>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</si>
  <si>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</si>
  <si>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</si>
  <si>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</si>
  <si>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</si>
  <si>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</si>
  <si>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</si>
  <si>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</si>
  <si>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</si>
  <si>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</si>
  <si>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</si>
  <si>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</si>
  <si>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2022-11-18</t>
  </si>
  <si>
    <t>2806551</t>
  </si>
  <si>
    <t>阿玛拉素万那普酒店</t>
  </si>
  <si>
    <t>Morf Bruno,Morf Bruno,Morf Bruno</t>
  </si>
  <si>
    <t>2022-11-19</t>
  </si>
  <si>
    <t>2022-11-20</t>
  </si>
  <si>
    <t>退房日周结</t>
  </si>
  <si>
    <t>674.24</t>
  </si>
  <si>
    <t>94.00</t>
  </si>
  <si>
    <t>0</t>
  </si>
  <si>
    <t>0.00</t>
  </si>
  <si>
    <t>携程盛景国际直连</t>
  </si>
  <si>
    <t>01.010677</t>
  </si>
  <si>
    <t>2022-11-18 13:49:00</t>
  </si>
  <si>
    <t>否</t>
  </si>
  <si>
    <t>汇智国际旅游发展有限公司</t>
  </si>
  <si>
    <t>直连</t>
  </si>
  <si>
    <t>泰国</t>
  </si>
  <si>
    <t>2022-11-17</t>
  </si>
  <si>
    <t>2805242</t>
  </si>
  <si>
    <t>吉隆坡宾乐雅服务公寓</t>
  </si>
  <si>
    <t>Suaidah Buang Siti,Suaidah Buang Siti</t>
  </si>
  <si>
    <t>881.73</t>
  </si>
  <si>
    <t>124.00</t>
  </si>
  <si>
    <t>2022-11-18 14:33:01</t>
  </si>
  <si>
    <t>直采</t>
  </si>
  <si>
    <t>马来西亚</t>
  </si>
  <si>
    <t>2804790</t>
  </si>
  <si>
    <t>塞达阿提亚酒店</t>
  </si>
  <si>
    <t>Espartero Jun,Espartero Jun</t>
  </si>
  <si>
    <t>490.64</t>
  </si>
  <si>
    <t>69.00</t>
  </si>
  <si>
    <t>2022-11-17 18:05:38</t>
  </si>
  <si>
    <t>菲律宾</t>
  </si>
  <si>
    <t>2022-11-15</t>
  </si>
  <si>
    <t>2800453</t>
  </si>
  <si>
    <t>铂尔曼吉隆坡城市中心大酒店</t>
  </si>
  <si>
    <t>CHEN DEZHI</t>
  </si>
  <si>
    <t>1594.94</t>
  </si>
  <si>
    <t>225.00</t>
  </si>
  <si>
    <t>2022-11-16 13:37:55</t>
  </si>
  <si>
    <t>2022-10-20</t>
  </si>
  <si>
    <t>2750464</t>
  </si>
  <si>
    <t>新加坡吉真宾乐雅酒店</t>
  </si>
  <si>
    <t>Gohel and Ankit Saraswat Nirav,Gohel and Ankit Saraswat Nirav</t>
  </si>
  <si>
    <t>2022-11-13</t>
  </si>
  <si>
    <t>17345.73</t>
  </si>
  <si>
    <t>2394.00</t>
  </si>
  <si>
    <t>2022-10-22 15:23:05</t>
  </si>
  <si>
    <t>新加坡</t>
  </si>
  <si>
    <t>2022-10-01</t>
  </si>
  <si>
    <t>2718733</t>
  </si>
  <si>
    <t>夏洛茨维尔英式酒店</t>
  </si>
  <si>
    <t>PIERCE AUSTIN</t>
  </si>
  <si>
    <t>1748.49</t>
  </si>
  <si>
    <t>245.00</t>
  </si>
  <si>
    <t>-244</t>
  </si>
  <si>
    <t>-1748</t>
  </si>
  <si>
    <t>2022-10-01 08:27:45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</si>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</sst>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469900</xdr:colOff>
      <xdr:row>40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89200"/>
          <a:ext cx="10560050" cy="457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A1" sqref="$A1:$XFD1048576"/>
    </sheetView>
  </sheetViews>
  <sheetFormatPr defaultColWidth="9.81818181818182" defaultRowHeight="14" outlineLevelRow="7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44884</v>
      </c>
      <c r="G2" s="6">
        <v>44885</v>
      </c>
      <c r="H2" s="4">
        <v>1</v>
      </c>
      <c r="I2" s="4">
        <v>1</v>
      </c>
      <c r="J2" s="4">
        <v>1</v>
      </c>
      <c r="K2" s="4" t="s">
        <v>30</v>
      </c>
      <c r="L2" s="4">
        <v>245</v>
      </c>
      <c r="M2" s="4">
        <v>245</v>
      </c>
      <c r="N2" s="4" t="s">
        <v>31</v>
      </c>
      <c r="O2" s="4" t="s">
        <v>32</v>
      </c>
      <c r="P2" s="4" t="s">
        <v>33</v>
      </c>
      <c r="Q2" s="4">
        <v>0</v>
      </c>
      <c r="R2" s="7">
        <v>44835</v>
      </c>
      <c r="S2" s="6">
        <v>44888</v>
      </c>
      <c r="T2" s="4" t="s">
        <v>34</v>
      </c>
      <c r="U2" s="4">
        <v>245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44878</v>
      </c>
      <c r="G3" s="6">
        <v>44885</v>
      </c>
      <c r="H3" s="4">
        <v>2</v>
      </c>
      <c r="I3" s="4">
        <v>7</v>
      </c>
      <c r="J3" s="4">
        <v>14</v>
      </c>
      <c r="K3" s="4" t="s">
        <v>30</v>
      </c>
      <c r="L3" s="4">
        <v>2394</v>
      </c>
      <c r="M3" s="4">
        <v>2394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44854</v>
      </c>
      <c r="S3" s="6">
        <v>44888</v>
      </c>
      <c r="T3" s="4" t="s">
        <v>34</v>
      </c>
      <c r="U3" s="4">
        <v>2394</v>
      </c>
      <c r="V3" s="4">
        <v>0</v>
      </c>
      <c r="W3" s="4">
        <v>0</v>
      </c>
      <c r="X3" s="4" t="s">
        <v>41</v>
      </c>
      <c r="Y3" s="4">
        <v>112879554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44882</v>
      </c>
      <c r="G4" s="6">
        <v>44885</v>
      </c>
      <c r="H4" s="4">
        <v>1</v>
      </c>
      <c r="I4" s="4">
        <v>3</v>
      </c>
      <c r="J4" s="4">
        <v>3</v>
      </c>
      <c r="K4" s="4" t="s">
        <v>30</v>
      </c>
      <c r="L4" s="4">
        <v>225</v>
      </c>
      <c r="M4" s="4">
        <v>225</v>
      </c>
      <c r="N4" s="4" t="s">
        <v>45</v>
      </c>
      <c r="O4" s="4" t="s">
        <v>32</v>
      </c>
      <c r="P4" s="4" t="s">
        <v>33</v>
      </c>
      <c r="Q4" s="4">
        <v>0</v>
      </c>
      <c r="R4" s="7">
        <v>44880</v>
      </c>
      <c r="S4" s="6">
        <v>44888</v>
      </c>
      <c r="T4" s="4" t="s">
        <v>34</v>
      </c>
      <c r="U4" s="4">
        <v>225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44884</v>
      </c>
      <c r="G5" s="6">
        <v>44885</v>
      </c>
      <c r="H5" s="4">
        <v>1</v>
      </c>
      <c r="I5" s="4">
        <v>1</v>
      </c>
      <c r="J5" s="4">
        <v>1</v>
      </c>
      <c r="K5" s="4" t="s">
        <v>30</v>
      </c>
      <c r="L5" s="4">
        <v>69</v>
      </c>
      <c r="M5" s="4">
        <v>69</v>
      </c>
      <c r="N5" s="4" t="s">
        <v>51</v>
      </c>
      <c r="O5" s="4" t="s">
        <v>32</v>
      </c>
      <c r="P5" s="4" t="s">
        <v>33</v>
      </c>
      <c r="Q5" s="4">
        <v>0</v>
      </c>
      <c r="R5" s="7">
        <v>44882</v>
      </c>
      <c r="S5" s="6">
        <v>44888</v>
      </c>
      <c r="T5" s="4" t="s">
        <v>34</v>
      </c>
      <c r="U5" s="4">
        <v>69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44883</v>
      </c>
      <c r="G6" s="6">
        <v>44885</v>
      </c>
      <c r="H6" s="4">
        <v>1</v>
      </c>
      <c r="I6" s="4">
        <v>2</v>
      </c>
      <c r="J6" s="4">
        <v>2</v>
      </c>
      <c r="K6" s="4" t="s">
        <v>30</v>
      </c>
      <c r="L6" s="4">
        <v>124</v>
      </c>
      <c r="M6" s="4">
        <v>124</v>
      </c>
      <c r="N6" s="4" t="s">
        <v>57</v>
      </c>
      <c r="O6" s="4" t="s">
        <v>32</v>
      </c>
      <c r="P6" s="4" t="s">
        <v>33</v>
      </c>
      <c r="Q6" s="4">
        <v>0</v>
      </c>
      <c r="R6" s="7">
        <v>44882</v>
      </c>
      <c r="S6" s="6">
        <v>44888</v>
      </c>
      <c r="T6" s="4" t="s">
        <v>34</v>
      </c>
      <c r="U6" s="4">
        <v>124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44884</v>
      </c>
      <c r="G7" s="6">
        <v>44885</v>
      </c>
      <c r="H7" s="4">
        <v>2</v>
      </c>
      <c r="I7" s="4">
        <v>1</v>
      </c>
      <c r="J7" s="4">
        <v>2</v>
      </c>
      <c r="K7" s="4" t="s">
        <v>30</v>
      </c>
      <c r="L7" s="4">
        <v>94</v>
      </c>
      <c r="M7" s="4">
        <v>94</v>
      </c>
      <c r="N7" s="4" t="s">
        <v>63</v>
      </c>
      <c r="O7" s="4" t="s">
        <v>32</v>
      </c>
      <c r="P7" s="4" t="s">
        <v>33</v>
      </c>
      <c r="Q7" s="4">
        <v>0</v>
      </c>
      <c r="R7" s="7">
        <v>44883</v>
      </c>
      <c r="S7" s="6">
        <v>44888</v>
      </c>
      <c r="T7" s="4" t="s">
        <v>34</v>
      </c>
      <c r="U7" s="4">
        <v>94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25</v>
      </c>
      <c r="B8" s="4" t="s">
        <v>26</v>
      </c>
      <c r="C8" s="4" t="s">
        <v>66</v>
      </c>
      <c r="D8" s="4" t="s">
        <v>28</v>
      </c>
      <c r="E8" s="4" t="s">
        <v>29</v>
      </c>
      <c r="F8" s="6">
        <v>44884</v>
      </c>
      <c r="G8" s="6">
        <v>44885</v>
      </c>
      <c r="H8" s="4">
        <v>1</v>
      </c>
      <c r="I8" s="4">
        <v>1</v>
      </c>
      <c r="J8" s="4">
        <v>1</v>
      </c>
      <c r="K8" s="4" t="s">
        <v>30</v>
      </c>
      <c r="L8" s="4">
        <v>-245</v>
      </c>
      <c r="M8" s="4">
        <v>-245</v>
      </c>
      <c r="N8" s="4" t="s">
        <v>31</v>
      </c>
      <c r="O8" s="4" t="s">
        <v>32</v>
      </c>
      <c r="P8" s="4" t="s">
        <v>33</v>
      </c>
      <c r="Q8" s="4">
        <v>0</v>
      </c>
      <c r="R8" s="7">
        <v>44835</v>
      </c>
      <c r="S8" s="6">
        <v>44888</v>
      </c>
      <c r="T8" s="4" t="s">
        <v>34</v>
      </c>
      <c r="U8" s="4">
        <v>-245</v>
      </c>
      <c r="V8" s="4">
        <v>0</v>
      </c>
      <c r="W8" s="4">
        <v>0</v>
      </c>
      <c r="X8" s="4" t="s">
        <v>35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D14"/>
    </sheetView>
  </sheetViews>
  <sheetFormatPr defaultColWidth="9.81818181818182" defaultRowHeight="14"/>
  <cols>
    <col min="1" max="1" width="12.8181818181818" style="4"/>
    <col min="2" max="3" width="11.8181818181818" style="4"/>
    <col min="4" max="16360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hidden="1" spans="1:9">
      <c r="A2" s="5">
        <v>21252368498</v>
      </c>
      <c r="B2" s="6">
        <v>44884</v>
      </c>
      <c r="C2" s="6">
        <v>44885</v>
      </c>
      <c r="D2" s="4">
        <v>0</v>
      </c>
      <c r="E2" s="4" t="str">
        <f>VLOOKUP(A2,HOP!A:L,12,0)</f>
        <v>0.00</v>
      </c>
      <c r="F2" s="4" t="str">
        <f>VLOOKUP(A2,HOP!A:C,3,0)</f>
        <v>2718733</v>
      </c>
      <c r="G2" s="4">
        <f>D2-E2</f>
        <v>0</v>
      </c>
      <c r="H2" s="4" t="str">
        <f>$H$1&amp;F2</f>
        <v>，2718733</v>
      </c>
      <c r="I2" s="4" t="str">
        <f>VLOOKUP(A2,HOP!A:U,21,0)</f>
        <v>直连</v>
      </c>
    </row>
    <row r="3" s="4" customFormat="1" spans="1:9">
      <c r="A3" s="5">
        <v>21498562062</v>
      </c>
      <c r="B3" s="6">
        <v>44878</v>
      </c>
      <c r="C3" s="6">
        <v>44885</v>
      </c>
      <c r="D3" s="4">
        <v>2394</v>
      </c>
      <c r="E3" s="4" t="str">
        <f>VLOOKUP(A3,HOP!A:L,12,0)</f>
        <v>2394.00</v>
      </c>
      <c r="F3" s="4" t="str">
        <f>VLOOKUP(A3,HOP!A:C,3,0)</f>
        <v>2750464</v>
      </c>
      <c r="G3" s="4">
        <f>D3-E3</f>
        <v>0</v>
      </c>
      <c r="H3" s="4" t="str">
        <f>$H$1&amp;F3</f>
        <v>，2750464</v>
      </c>
      <c r="I3" s="4" t="str">
        <f>VLOOKUP(A3,HOP!A:U,21,0)</f>
        <v>直采</v>
      </c>
    </row>
    <row r="4" s="4" customFormat="1" spans="1:9">
      <c r="A4" s="5">
        <v>21802252355</v>
      </c>
      <c r="B4" s="6">
        <v>44882</v>
      </c>
      <c r="C4" s="6">
        <v>44885</v>
      </c>
      <c r="D4" s="4">
        <v>225</v>
      </c>
      <c r="E4" s="4" t="str">
        <f>VLOOKUP(A4,HOP!A:L,12,0)</f>
        <v>225.00</v>
      </c>
      <c r="F4" s="4" t="str">
        <f>VLOOKUP(A4,HOP!A:C,3,0)</f>
        <v>2800453</v>
      </c>
      <c r="G4" s="4">
        <f>D4-E4</f>
        <v>0</v>
      </c>
      <c r="H4" s="4" t="str">
        <f>$H$1&amp;F4</f>
        <v>，2800453</v>
      </c>
      <c r="I4" s="4" t="str">
        <f>VLOOKUP(A4,HOP!A:U,21,0)</f>
        <v>直采</v>
      </c>
    </row>
    <row r="5" s="4" customFormat="1" spans="1:9">
      <c r="A5" s="5">
        <v>21816447981</v>
      </c>
      <c r="B5" s="6">
        <v>44884</v>
      </c>
      <c r="C5" s="6">
        <v>44885</v>
      </c>
      <c r="D5" s="4">
        <v>69</v>
      </c>
      <c r="E5" s="4" t="str">
        <f>VLOOKUP(A5,HOP!A:L,12,0)</f>
        <v>69.00</v>
      </c>
      <c r="F5" s="4" t="str">
        <f>VLOOKUP(A5,HOP!A:C,3,0)</f>
        <v>2804790</v>
      </c>
      <c r="G5" s="4">
        <f>D5-E5</f>
        <v>0</v>
      </c>
      <c r="H5" s="4" t="str">
        <f>$H$1&amp;F5</f>
        <v>，2804790</v>
      </c>
      <c r="I5" s="4" t="str">
        <f>VLOOKUP(A5,HOP!A:U,21,0)</f>
        <v>直采</v>
      </c>
    </row>
    <row r="6" s="4" customFormat="1" spans="1:9">
      <c r="A6" s="5">
        <v>21818100169</v>
      </c>
      <c r="B6" s="6">
        <v>44883</v>
      </c>
      <c r="C6" s="6">
        <v>44885</v>
      </c>
      <c r="D6" s="4">
        <v>124</v>
      </c>
      <c r="E6" s="4" t="str">
        <f>VLOOKUP(A6,HOP!A:L,12,0)</f>
        <v>124.00</v>
      </c>
      <c r="F6" s="4" t="str">
        <f>VLOOKUP(A6,HOP!A:C,3,0)</f>
        <v>2805242</v>
      </c>
      <c r="G6" s="4">
        <f>D6-E6</f>
        <v>0</v>
      </c>
      <c r="H6" s="4" t="str">
        <f>$H$1&amp;F6</f>
        <v>，2805242</v>
      </c>
      <c r="I6" s="4" t="str">
        <f>VLOOKUP(A6,HOP!A:U,21,0)</f>
        <v>直采</v>
      </c>
    </row>
    <row r="7" s="4" customFormat="1" spans="1:9">
      <c r="A7" s="5">
        <v>21821668720</v>
      </c>
      <c r="B7" s="6">
        <v>44884</v>
      </c>
      <c r="C7" s="6">
        <v>44885</v>
      </c>
      <c r="D7" s="4">
        <v>94</v>
      </c>
      <c r="E7" s="4" t="str">
        <f>VLOOKUP(A7,HOP!A:L,12,0)</f>
        <v>94.00</v>
      </c>
      <c r="F7" s="4" t="str">
        <f>VLOOKUP(A7,HOP!A:C,3,0)</f>
        <v>2806551</v>
      </c>
      <c r="G7" s="4">
        <f>D7-E7</f>
        <v>0</v>
      </c>
      <c r="H7" s="4" t="str">
        <f>$H$1&amp;F7</f>
        <v>，2806551</v>
      </c>
      <c r="I7" s="4" t="str">
        <f>VLOOKUP(A7,HOP!A:U,21,0)</f>
        <v>直连</v>
      </c>
    </row>
    <row r="9" spans="4:4">
      <c r="D9" s="4">
        <f>SUM(D2:D8)</f>
        <v>2906</v>
      </c>
    </row>
    <row r="11" spans="1:4">
      <c r="A11" s="4" t="s">
        <v>68</v>
      </c>
      <c r="C11" s="4">
        <v>2812</v>
      </c>
      <c r="D11" s="4">
        <v>21990.52</v>
      </c>
    </row>
    <row r="12" spans="1:4">
      <c r="A12" s="4" t="s">
        <v>69</v>
      </c>
      <c r="C12" s="4">
        <v>94</v>
      </c>
      <c r="D12" s="4">
        <v>735.1</v>
      </c>
    </row>
    <row r="13" spans="1:4">
      <c r="A13" s="4" t="s">
        <v>70</v>
      </c>
      <c r="C13" s="4">
        <f>SUBTOTAL(9,C11:C12)</f>
        <v>2906</v>
      </c>
      <c r="D13" s="4">
        <f>SUBTOTAL(9,D11:D12)</f>
        <v>22725.62</v>
      </c>
    </row>
    <row r="14" spans="1:1">
      <c r="A14" s="4" t="s">
        <v>71</v>
      </c>
    </row>
  </sheetData>
  <autoFilter ref="A1:X7">
    <filterColumn colId="3">
      <filters>
        <filter val="94"/>
        <filter val="124"/>
        <filter val="2394"/>
        <filter val="225"/>
        <filter val="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C1" workbookViewId="0">
      <selection activeCell="A2" sqref="A2:A1048576"/>
    </sheetView>
  </sheetViews>
  <sheetFormatPr defaultColWidth="8.72727272727273" defaultRowHeight="12.5" outlineLevelRow="6"/>
  <cols>
    <col min="1" max="1" width="12.8181818181818" style="1"/>
    <col min="2" max="16383" width="8.72727272727273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21821668720</v>
      </c>
      <c r="B2" s="1" t="s">
        <v>91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30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21818100169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91</v>
      </c>
      <c r="G3" s="1" t="s">
        <v>96</v>
      </c>
      <c r="H3" s="1" t="s">
        <v>97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115</v>
      </c>
      <c r="S3" s="1" t="s">
        <v>105</v>
      </c>
      <c r="T3" s="1" t="s">
        <v>106</v>
      </c>
      <c r="U3" s="1" t="s">
        <v>116</v>
      </c>
      <c r="V3" s="1" t="s">
        <v>117</v>
      </c>
    </row>
    <row r="4" s="1" customFormat="1" spans="1:22">
      <c r="A4" s="3">
        <v>21816447981</v>
      </c>
      <c r="B4" s="1" t="s">
        <v>109</v>
      </c>
      <c r="C4" s="1" t="s">
        <v>118</v>
      </c>
      <c r="D4" s="1" t="s">
        <v>119</v>
      </c>
      <c r="E4" s="1" t="s">
        <v>120</v>
      </c>
      <c r="F4" s="1" t="s">
        <v>95</v>
      </c>
      <c r="G4" s="1" t="s">
        <v>96</v>
      </c>
      <c r="H4" s="1" t="s">
        <v>97</v>
      </c>
      <c r="I4" s="1" t="s">
        <v>121</v>
      </c>
      <c r="J4" s="1" t="s">
        <v>30</v>
      </c>
      <c r="K4" s="1" t="s">
        <v>122</v>
      </c>
      <c r="L4" s="1" t="s">
        <v>122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123</v>
      </c>
      <c r="S4" s="1" t="s">
        <v>105</v>
      </c>
      <c r="T4" s="1" t="s">
        <v>106</v>
      </c>
      <c r="U4" s="1" t="s">
        <v>116</v>
      </c>
      <c r="V4" s="1" t="s">
        <v>124</v>
      </c>
    </row>
    <row r="5" s="1" customFormat="1" spans="1:22">
      <c r="A5" s="3">
        <v>21802252355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109</v>
      </c>
      <c r="G5" s="1" t="s">
        <v>96</v>
      </c>
      <c r="H5" s="1" t="s">
        <v>97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131</v>
      </c>
      <c r="S5" s="1" t="s">
        <v>105</v>
      </c>
      <c r="T5" s="1" t="s">
        <v>106</v>
      </c>
      <c r="U5" s="1" t="s">
        <v>116</v>
      </c>
      <c r="V5" s="1" t="s">
        <v>117</v>
      </c>
    </row>
    <row r="6" s="1" customFormat="1" spans="1:22">
      <c r="A6" s="3">
        <v>21498562062</v>
      </c>
      <c r="B6" s="1" t="s">
        <v>132</v>
      </c>
      <c r="C6" s="1" t="s">
        <v>133</v>
      </c>
      <c r="D6" s="1" t="s">
        <v>134</v>
      </c>
      <c r="E6" s="1" t="s">
        <v>135</v>
      </c>
      <c r="F6" s="1" t="s">
        <v>136</v>
      </c>
      <c r="G6" s="1" t="s">
        <v>96</v>
      </c>
      <c r="H6" s="1" t="s">
        <v>97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139</v>
      </c>
      <c r="S6" s="1" t="s">
        <v>105</v>
      </c>
      <c r="T6" s="1" t="s">
        <v>106</v>
      </c>
      <c r="U6" s="1" t="s">
        <v>116</v>
      </c>
      <c r="V6" s="1" t="s">
        <v>140</v>
      </c>
    </row>
    <row r="7" s="1" customFormat="1" spans="1:22">
      <c r="A7" s="3">
        <v>21252368498</v>
      </c>
      <c r="B7" s="1" t="s">
        <v>141</v>
      </c>
      <c r="C7" s="1" t="s">
        <v>142</v>
      </c>
      <c r="D7" s="1" t="s">
        <v>143</v>
      </c>
      <c r="E7" s="1" t="s">
        <v>144</v>
      </c>
      <c r="F7" s="1" t="s">
        <v>95</v>
      </c>
      <c r="G7" s="1" t="s">
        <v>96</v>
      </c>
      <c r="H7" s="1" t="s">
        <v>97</v>
      </c>
      <c r="I7" s="1" t="s">
        <v>145</v>
      </c>
      <c r="J7" s="1" t="s">
        <v>30</v>
      </c>
      <c r="K7" s="1" t="s">
        <v>146</v>
      </c>
      <c r="L7" s="1" t="s">
        <v>101</v>
      </c>
      <c r="M7" s="1" t="s">
        <v>147</v>
      </c>
      <c r="N7" s="1" t="s">
        <v>148</v>
      </c>
      <c r="O7" s="1" t="s">
        <v>101</v>
      </c>
      <c r="P7" s="1" t="s">
        <v>102</v>
      </c>
      <c r="Q7" s="1" t="s">
        <v>103</v>
      </c>
      <c r="R7" s="1" t="s">
        <v>149</v>
      </c>
      <c r="S7" s="1" t="s">
        <v>105</v>
      </c>
      <c r="T7" s="1" t="s">
        <v>106</v>
      </c>
      <c r="U7" s="1" t="s">
        <v>107</v>
      </c>
      <c r="V7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2022-11-23T02:28:49Z</dcterms:created>
  <dcterms:modified xsi:type="dcterms:W3CDTF">2022-11-23T02:51:33Z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E9BA01B45AC8450D94AE566E8C22449B</vt:lpwstr>
  </property>
  <property fmtid="{D5CDD505-2E9C-101B-9397-08002B2CF9AE}" pid="3" name="KSOProductBuildVer">
    <vt:lpwstr>2052-11.1.0.12763</vt:lpwstr>
  </property>
</Properties>
</file>