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<sst xmlns="http://schemas.openxmlformats.org/spreadsheetml/2006/main" count="187" uniqueCount="110">
  <si>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</si>
  <si>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</si>
  <si>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</si>
  <si>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</si>
  <si>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</si>
  <si>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</si>
  <si>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</si>
  <si>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</si>
  <si>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</si>
  <si>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</si>
  <si>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</si>
  <si>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</si>
  <si>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</si>
  <si>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</si>
  <si>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</si>
  <si>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</si>
  <si>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</si>
  <si>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</si>
  <si>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</si>
  <si>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</si>
  <si>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</si>
  <si>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</si>
  <si>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</si>
  <si>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</si>
  <si>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</si>
  <si>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21703476456	</t>
  </si>
  <si>
    <t>Ctrip</t>
  </si>
  <si>
    <t>正常</t>
  </si>
  <si>
    <t>[台北]台北第一大饭店(First Hotel)(80941322)</t>
  </si>
  <si>
    <t>标准双人房&lt;至多8间&gt;&lt;2人入住&gt;&lt;早餐&gt;</t>
  </si>
  <si>
    <t>CNY</t>
  </si>
  <si>
    <t>MOHO/FAHMIBINOSMAN,LIM/KIANYEN</t>
  </si>
  <si>
    <t>CA13744221125CNY</t>
  </si>
  <si>
    <t>未提现</t>
  </si>
  <si>
    <t>携程开票</t>
  </si>
  <si>
    <t xml:space="preserve">2774136	</t>
  </si>
  <si>
    <t xml:space="preserve">1502572	</t>
  </si>
  <si>
    <t xml:space="preserve">21728986954	</t>
  </si>
  <si>
    <t>[嘉义市]嘉义HOTEL HI新民店(Hotel Hi – Xinmin)(80942313)</t>
  </si>
  <si>
    <t>商务房&lt;至多8间&gt;&lt;2人入住&gt;&lt;早餐&gt;</t>
  </si>
  <si>
    <t>KAO/CHINFA</t>
  </si>
  <si>
    <t xml:space="preserve">2779235	</t>
  </si>
  <si>
    <t xml:space="preserve">	</t>
  </si>
  <si>
    <t xml:space="preserve">999221752945477	</t>
  </si>
  <si>
    <t>[龙口]格林豪泰智选酒店(龙口文莱街高铁站店)(93873248)</t>
  </si>
  <si>
    <t>大床房(无窗)&lt;至多8间&gt;&lt;2人入住&gt;</t>
  </si>
  <si>
    <t>刘来杰</t>
  </si>
  <si>
    <t xml:space="preserve">2785327	</t>
  </si>
  <si>
    <t xml:space="preserve">(GRT)80654850;	</t>
  </si>
  <si>
    <t xml:space="preserve">999221760179473	</t>
  </si>
  <si>
    <t>[贵阳]宜尚酒店(贵阳黔灵山店)(80247049)</t>
  </si>
  <si>
    <t>特惠大床房&lt;至多8间&gt;&lt;2人入住&gt;</t>
  </si>
  <si>
    <t>李艳</t>
  </si>
  <si>
    <t xml:space="preserve">2786544	</t>
  </si>
  <si>
    <t xml:space="preserve">R_0851039_2455197	</t>
  </si>
  <si>
    <t>，</t>
  </si>
  <si>
    <t>1376 CNY</t>
  </si>
  <si>
    <t>A221125092222481</t>
  </si>
  <si>
    <t>总计：1376元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</si>
  <si>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</si>
  <si>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</si>
  <si>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</si>
  <si>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</si>
  <si>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</si>
  <si>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</si>
  <si>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</si>
  <si>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</si>
  <si>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</si>
  <si>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</si>
  <si>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</si>
  <si>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</si>
  <si>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</si>
  <si>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</si>
  <si>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</si>
  <si>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</si>
  <si>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</si>
  <si>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</si>
  <si>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</si>
  <si>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2022-11-09</t>
  </si>
  <si>
    <t>2786544</t>
  </si>
  <si>
    <t>宜尚酒店(贵阳黔灵山店)</t>
  </si>
  <si>
    <t>2022-11-10</t>
  </si>
  <si>
    <t>退房日月结</t>
  </si>
  <si>
    <t>162.00</t>
  </si>
  <si>
    <t>RMB</t>
  </si>
  <si>
    <t>0</t>
  </si>
  <si>
    <t>0.00</t>
  </si>
  <si>
    <t>携程汇登国内直连</t>
  </si>
  <si>
    <t>01.011264</t>
  </si>
  <si>
    <t>2022-11-09 20:46:57</t>
  </si>
  <si>
    <t>否</t>
  </si>
  <si>
    <t>广州汇登信息科技有限公司</t>
  </si>
  <si>
    <t>直连</t>
  </si>
  <si>
    <t>中国</t>
  </si>
  <si>
    <t>2785327</t>
  </si>
  <si>
    <t>格林豪泰智选酒店(龙口文莱街高铁站店)</t>
  </si>
  <si>
    <t>136.00</t>
  </si>
  <si>
    <t>2022-11-09 11:38:02</t>
  </si>
  <si>
    <t>2022-11-06</t>
  </si>
  <si>
    <t>2779235</t>
  </si>
  <si>
    <t>嘉义HOTEL HI新民店</t>
  </si>
  <si>
    <t>KAO CHINFA</t>
  </si>
  <si>
    <t>394.00</t>
  </si>
  <si>
    <t>2022-11-06 17:01:34</t>
  </si>
  <si>
    <t>2022-11-03</t>
  </si>
  <si>
    <t>2774136</t>
  </si>
  <si>
    <t>台北第一大饭店</t>
  </si>
  <si>
    <t>MOHO FAHMIBINOSMAN,LIM KIANYEN</t>
  </si>
  <si>
    <t>684.00</t>
  </si>
  <si>
    <t>2022-11-03 18:13:32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</si>
</sst>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</xdr:row>
      <xdr:rowOff>0</xdr:rowOff>
    </xdr:from>
    <xdr:to>
      <xdr:col>13</xdr:col>
      <xdr:colOff>406400</xdr:colOff>
      <xdr:row>40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667000"/>
          <a:ext cx="9728200" cy="4559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.81818181818182" defaultRowHeight="14" outlineLevelRow="4"/>
  <cols>
    <col min="1" max="16384" width="9.81818181818182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44874</v>
      </c>
      <c r="G2" s="6">
        <v>44875</v>
      </c>
      <c r="H2" s="4">
        <v>2</v>
      </c>
      <c r="I2" s="4">
        <v>1</v>
      </c>
      <c r="J2" s="4">
        <v>2</v>
      </c>
      <c r="K2" s="4" t="s">
        <v>30</v>
      </c>
      <c r="L2" s="4">
        <v>684</v>
      </c>
      <c r="M2" s="4">
        <v>684</v>
      </c>
      <c r="N2" s="4" t="s">
        <v>31</v>
      </c>
      <c r="O2" s="4" t="s">
        <v>32</v>
      </c>
      <c r="P2" s="4" t="s">
        <v>33</v>
      </c>
      <c r="Q2" s="4">
        <v>0</v>
      </c>
      <c r="R2" s="7">
        <v>44868</v>
      </c>
      <c r="S2" s="6">
        <v>44890</v>
      </c>
      <c r="T2" s="4" t="s">
        <v>34</v>
      </c>
      <c r="U2" s="4">
        <v>684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44874</v>
      </c>
      <c r="G3" s="6">
        <v>44875</v>
      </c>
      <c r="H3" s="4">
        <v>1</v>
      </c>
      <c r="I3" s="4">
        <v>1</v>
      </c>
      <c r="J3" s="4">
        <v>1</v>
      </c>
      <c r="K3" s="4" t="s">
        <v>30</v>
      </c>
      <c r="L3" s="4">
        <v>394</v>
      </c>
      <c r="M3" s="4">
        <v>394</v>
      </c>
      <c r="N3" s="4" t="s">
        <v>40</v>
      </c>
      <c r="O3" s="4" t="s">
        <v>32</v>
      </c>
      <c r="P3" s="4" t="s">
        <v>33</v>
      </c>
      <c r="Q3" s="4">
        <v>0</v>
      </c>
      <c r="R3" s="7">
        <v>44871</v>
      </c>
      <c r="S3" s="6">
        <v>44890</v>
      </c>
      <c r="T3" s="4" t="s">
        <v>34</v>
      </c>
      <c r="U3" s="4">
        <v>394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44874</v>
      </c>
      <c r="G4" s="6">
        <v>44875</v>
      </c>
      <c r="H4" s="4">
        <v>1</v>
      </c>
      <c r="I4" s="4">
        <v>1</v>
      </c>
      <c r="J4" s="4">
        <v>1</v>
      </c>
      <c r="K4" s="4" t="s">
        <v>30</v>
      </c>
      <c r="L4" s="4">
        <v>136</v>
      </c>
      <c r="M4" s="4">
        <v>136</v>
      </c>
      <c r="N4" s="4" t="s">
        <v>46</v>
      </c>
      <c r="O4" s="4" t="s">
        <v>32</v>
      </c>
      <c r="P4" s="4" t="s">
        <v>33</v>
      </c>
      <c r="Q4" s="4">
        <v>0</v>
      </c>
      <c r="R4" s="7">
        <v>44874</v>
      </c>
      <c r="S4" s="6">
        <v>44890</v>
      </c>
      <c r="T4" s="4" t="s">
        <v>34</v>
      </c>
      <c r="U4" s="4">
        <v>136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44874</v>
      </c>
      <c r="G5" s="6">
        <v>44875</v>
      </c>
      <c r="H5" s="4">
        <v>1</v>
      </c>
      <c r="I5" s="4">
        <v>1</v>
      </c>
      <c r="J5" s="4">
        <v>1</v>
      </c>
      <c r="K5" s="4" t="s">
        <v>30</v>
      </c>
      <c r="L5" s="4">
        <v>162</v>
      </c>
      <c r="M5" s="4">
        <v>162</v>
      </c>
      <c r="N5" s="4" t="s">
        <v>52</v>
      </c>
      <c r="O5" s="4" t="s">
        <v>32</v>
      </c>
      <c r="P5" s="4" t="s">
        <v>33</v>
      </c>
      <c r="Q5" s="4">
        <v>0</v>
      </c>
      <c r="R5" s="7">
        <v>44874</v>
      </c>
      <c r="S5" s="6">
        <v>44890</v>
      </c>
      <c r="T5" s="4" t="s">
        <v>34</v>
      </c>
      <c r="U5" s="4">
        <v>162</v>
      </c>
      <c r="V5" s="4">
        <v>0</v>
      </c>
      <c r="W5" s="4">
        <v>0</v>
      </c>
      <c r="X5" s="4" t="s">
        <v>53</v>
      </c>
      <c r="Y5" s="4" t="s">
        <v>54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3"/>
    </sheetView>
  </sheetViews>
  <sheetFormatPr defaultColWidth="9.81818181818182" defaultRowHeight="14"/>
  <cols>
    <col min="1" max="1" width="12.8181818181818" style="4"/>
    <col min="2" max="2" width="10.6363636363636" style="4"/>
    <col min="3" max="3" width="11.8181818181818" style="4"/>
    <col min="4" max="16360" width="9.81818181818182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55</v>
      </c>
    </row>
    <row r="2" s="4" customFormat="1" spans="1:9">
      <c r="A2" s="5">
        <v>21703476456</v>
      </c>
      <c r="B2" s="6">
        <v>44874</v>
      </c>
      <c r="C2" s="6">
        <v>44875</v>
      </c>
      <c r="D2" s="4">
        <v>684</v>
      </c>
      <c r="E2" s="4" t="str">
        <f>VLOOKUP(A2,HOP!A:L,12,0)</f>
        <v>684.00</v>
      </c>
      <c r="F2" s="4" t="str">
        <f>VLOOKUP(A2,HOP!A:C,3,0)</f>
        <v>2774136</v>
      </c>
      <c r="G2" s="4">
        <f>D2-E2</f>
        <v>0</v>
      </c>
      <c r="H2" s="4" t="str">
        <f>$H$1&amp;F2</f>
        <v>，2774136</v>
      </c>
      <c r="I2" s="4" t="str">
        <f>VLOOKUP(A2,HOP!A:U,21,0)</f>
        <v>直连</v>
      </c>
    </row>
    <row r="3" s="4" customFormat="1" spans="1:9">
      <c r="A3" s="5">
        <v>21728986954</v>
      </c>
      <c r="B3" s="6">
        <v>44874</v>
      </c>
      <c r="C3" s="6">
        <v>44875</v>
      </c>
      <c r="D3" s="4">
        <v>394</v>
      </c>
      <c r="E3" s="4" t="str">
        <f>VLOOKUP(A3,HOP!A:L,12,0)</f>
        <v>394.00</v>
      </c>
      <c r="F3" s="4" t="str">
        <f>VLOOKUP(A3,HOP!A:C,3,0)</f>
        <v>2779235</v>
      </c>
      <c r="G3" s="4">
        <f>D3-E3</f>
        <v>0</v>
      </c>
      <c r="H3" s="4" t="str">
        <f>$H$1&amp;F3</f>
        <v>，2779235</v>
      </c>
      <c r="I3" s="4" t="str">
        <f>VLOOKUP(A3,HOP!A:U,21,0)</f>
        <v>直连</v>
      </c>
    </row>
    <row r="4" s="4" customFormat="1" spans="1:9">
      <c r="A4" s="5">
        <v>999221752945477</v>
      </c>
      <c r="B4" s="6">
        <v>44874</v>
      </c>
      <c r="C4" s="6">
        <v>44875</v>
      </c>
      <c r="D4" s="4">
        <v>136</v>
      </c>
      <c r="E4" s="4" t="str">
        <f>VLOOKUP(A4,HOP!A:L,12,0)</f>
        <v>136.00</v>
      </c>
      <c r="F4" s="4" t="str">
        <f>VLOOKUP(A4,HOP!A:C,3,0)</f>
        <v>2785327</v>
      </c>
      <c r="G4" s="4">
        <f>D4-E4</f>
        <v>0</v>
      </c>
      <c r="H4" s="4" t="str">
        <f>$H$1&amp;F4</f>
        <v>，2785327</v>
      </c>
      <c r="I4" s="4" t="str">
        <f>VLOOKUP(A4,HOP!A:U,21,0)</f>
        <v>直连</v>
      </c>
    </row>
    <row r="5" s="4" customFormat="1" spans="1:9">
      <c r="A5" s="5">
        <v>999221760179473</v>
      </c>
      <c r="B5" s="6">
        <v>44874</v>
      </c>
      <c r="C5" s="6">
        <v>44875</v>
      </c>
      <c r="D5" s="4">
        <v>162</v>
      </c>
      <c r="E5" s="4" t="str">
        <f>VLOOKUP(A5,HOP!A:L,12,0)</f>
        <v>162.00</v>
      </c>
      <c r="F5" s="4" t="str">
        <f>VLOOKUP(A5,HOP!A:C,3,0)</f>
        <v>2786544</v>
      </c>
      <c r="G5" s="4">
        <f>D5-E5</f>
        <v>0</v>
      </c>
      <c r="H5" s="4" t="str">
        <f>$H$1&amp;F5</f>
        <v>，2786544</v>
      </c>
      <c r="I5" s="4" t="str">
        <f>VLOOKUP(A5,HOP!A:U,21,0)</f>
        <v>直连</v>
      </c>
    </row>
    <row r="7" spans="4:4">
      <c r="D7" s="4">
        <f>SUM(D2:D6)</f>
        <v>1376</v>
      </c>
    </row>
    <row r="8" spans="4:4">
      <c r="D8" s="4" t="s">
        <v>56</v>
      </c>
    </row>
    <row r="12" spans="1:1">
      <c r="A12" s="4" t="s">
        <v>57</v>
      </c>
    </row>
    <row r="13" spans="1:1">
      <c r="A13" s="4" t="s">
        <v>58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"/>
  <sheetViews>
    <sheetView topLeftCell="C1" workbookViewId="0">
      <selection activeCell="D24" sqref="D24"/>
    </sheetView>
  </sheetViews>
  <sheetFormatPr defaultColWidth="8.72727272727273" defaultRowHeight="12.5" outlineLevelRow="4"/>
  <cols>
    <col min="1" max="1" width="12.8181818181818" style="1"/>
    <col min="2" max="16383" width="8.72727272727273" style="1"/>
  </cols>
  <sheetData>
    <row r="1" s="1" customFormat="1" spans="1:22">
      <c r="A1" s="2" t="s">
        <v>59</v>
      </c>
      <c r="B1" s="2" t="s">
        <v>60</v>
      </c>
      <c r="C1" s="2" t="s">
        <v>61</v>
      </c>
      <c r="D1" s="2" t="s">
        <v>62</v>
      </c>
      <c r="E1" s="2" t="s">
        <v>13</v>
      </c>
      <c r="F1" s="2" t="s">
        <v>5</v>
      </c>
      <c r="G1" s="2" t="s">
        <v>6</v>
      </c>
      <c r="H1" s="2" t="s">
        <v>63</v>
      </c>
      <c r="I1" s="2" t="s">
        <v>64</v>
      </c>
      <c r="J1" s="2" t="s">
        <v>65</v>
      </c>
      <c r="K1" s="2" t="s">
        <v>66</v>
      </c>
      <c r="L1" s="2" t="s">
        <v>67</v>
      </c>
      <c r="M1" s="2" t="s">
        <v>68</v>
      </c>
      <c r="N1" s="2" t="s">
        <v>69</v>
      </c>
      <c r="O1" s="2" t="s">
        <v>70</v>
      </c>
      <c r="P1" s="2" t="s">
        <v>71</v>
      </c>
      <c r="Q1" s="2" t="s">
        <v>72</v>
      </c>
      <c r="R1" s="2" t="s">
        <v>73</v>
      </c>
      <c r="S1" s="2" t="s">
        <v>74</v>
      </c>
      <c r="T1" s="2" t="s">
        <v>75</v>
      </c>
      <c r="U1" s="2" t="s">
        <v>76</v>
      </c>
      <c r="V1" s="2" t="s">
        <v>77</v>
      </c>
    </row>
    <row r="2" s="1" customFormat="1" spans="1:22">
      <c r="A2" s="3">
        <v>999221760179473</v>
      </c>
      <c r="B2" s="1" t="s">
        <v>78</v>
      </c>
      <c r="C2" s="1" t="s">
        <v>79</v>
      </c>
      <c r="D2" s="1" t="s">
        <v>80</v>
      </c>
      <c r="E2" s="1" t="s">
        <v>52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  <row r="3" s="1" customFormat="1" spans="1:22">
      <c r="A3" s="3">
        <v>999221752945477</v>
      </c>
      <c r="B3" s="1" t="s">
        <v>78</v>
      </c>
      <c r="C3" s="1" t="s">
        <v>94</v>
      </c>
      <c r="D3" s="1" t="s">
        <v>95</v>
      </c>
      <c r="E3" s="1" t="s">
        <v>46</v>
      </c>
      <c r="F3" s="1" t="s">
        <v>78</v>
      </c>
      <c r="G3" s="1" t="s">
        <v>81</v>
      </c>
      <c r="H3" s="1" t="s">
        <v>82</v>
      </c>
      <c r="I3" s="1" t="s">
        <v>96</v>
      </c>
      <c r="J3" s="1" t="s">
        <v>84</v>
      </c>
      <c r="K3" s="1" t="s">
        <v>96</v>
      </c>
      <c r="L3" s="1" t="s">
        <v>96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88</v>
      </c>
      <c r="R3" s="1" t="s">
        <v>97</v>
      </c>
      <c r="S3" s="1" t="s">
        <v>90</v>
      </c>
      <c r="T3" s="1" t="s">
        <v>91</v>
      </c>
      <c r="U3" s="1" t="s">
        <v>92</v>
      </c>
      <c r="V3" s="1" t="s">
        <v>93</v>
      </c>
    </row>
    <row r="4" s="1" customFormat="1" spans="1:22">
      <c r="A4" s="3">
        <v>21728986954</v>
      </c>
      <c r="B4" s="1" t="s">
        <v>98</v>
      </c>
      <c r="C4" s="1" t="s">
        <v>99</v>
      </c>
      <c r="D4" s="1" t="s">
        <v>100</v>
      </c>
      <c r="E4" s="1" t="s">
        <v>101</v>
      </c>
      <c r="F4" s="1" t="s">
        <v>78</v>
      </c>
      <c r="G4" s="1" t="s">
        <v>81</v>
      </c>
      <c r="H4" s="1" t="s">
        <v>82</v>
      </c>
      <c r="I4" s="1" t="s">
        <v>102</v>
      </c>
      <c r="J4" s="1" t="s">
        <v>84</v>
      </c>
      <c r="K4" s="1" t="s">
        <v>102</v>
      </c>
      <c r="L4" s="1" t="s">
        <v>102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88</v>
      </c>
      <c r="R4" s="1" t="s">
        <v>103</v>
      </c>
      <c r="S4" s="1" t="s">
        <v>90</v>
      </c>
      <c r="T4" s="1" t="s">
        <v>91</v>
      </c>
      <c r="U4" s="1" t="s">
        <v>92</v>
      </c>
      <c r="V4" s="1" t="s">
        <v>93</v>
      </c>
    </row>
    <row r="5" s="1" customFormat="1" spans="1:22">
      <c r="A5" s="3">
        <v>21703476456</v>
      </c>
      <c r="B5" s="1" t="s">
        <v>104</v>
      </c>
      <c r="C5" s="1" t="s">
        <v>105</v>
      </c>
      <c r="D5" s="1" t="s">
        <v>106</v>
      </c>
      <c r="E5" s="1" t="s">
        <v>107</v>
      </c>
      <c r="F5" s="1" t="s">
        <v>78</v>
      </c>
      <c r="G5" s="1" t="s">
        <v>81</v>
      </c>
      <c r="H5" s="1" t="s">
        <v>82</v>
      </c>
      <c r="I5" s="1" t="s">
        <v>108</v>
      </c>
      <c r="J5" s="1" t="s">
        <v>84</v>
      </c>
      <c r="K5" s="1" t="s">
        <v>108</v>
      </c>
      <c r="L5" s="1" t="s">
        <v>108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88</v>
      </c>
      <c r="R5" s="1" t="s">
        <v>109</v>
      </c>
      <c r="S5" s="1" t="s">
        <v>90</v>
      </c>
      <c r="T5" s="1" t="s">
        <v>91</v>
      </c>
      <c r="U5" s="1" t="s">
        <v>92</v>
      </c>
      <c r="V5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2022-11-25T00:45:11Z</dcterms:created>
  <dcterms:modified xsi:type="dcterms:W3CDTF">2022-11-25T01:23:34Z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BDA12F196C3444D99BE2831BDD85BAF6</vt:lpwstr>
  </property>
  <property fmtid="{D5CDD505-2E9C-101B-9397-08002B2CF9AE}" pid="3" name="KSOProductBuildVer">
    <vt:lpwstr>2052-11.1.0.12763</vt:lpwstr>
  </property>
</Properties>
</file>