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3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对账!$A$1:$X$3</definedName>
  </definedNames>
  <calcPr calcId="144525"/>
</workbook>
</file>

<file path=xl/sharedStrings.xml><?xml version="1.0" encoding="utf-8"?>
<sst xmlns="http://schemas.openxmlformats.org/spreadsheetml/2006/main" count="135" uniqueCount="87">
  <si>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</si>
  <si>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</si>
  <si>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</si>
  <si>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</si>
  <si>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</si>
  <si>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</si>
  <si>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</si>
  <si>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</si>
  <si>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</si>
  <si>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</si>
  <si>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</si>
  <si>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</si>
  <si>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</si>
  <si>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</si>
  <si>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</si>
  <si>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</si>
  <si>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</si>
  <si>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</si>
  <si>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</si>
  <si>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</si>
  <si>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</si>
  <si>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</si>
  <si>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</si>
  <si>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</si>
  <si>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</si>
  <si>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21726912710	</t>
  </si>
  <si>
    <t>Ctrip</t>
  </si>
  <si>
    <t>正常</t>
  </si>
  <si>
    <t>[广州]广东胜利宾馆(27091341)</t>
  </si>
  <si>
    <t>高级大床房&lt;双人入住&gt;&lt;内宾&gt;&lt;预付&gt;&lt;无早&gt;</t>
  </si>
  <si>
    <t>CNY</t>
  </si>
  <si>
    <t>黄小慧</t>
  </si>
  <si>
    <t>CA363221123CNY</t>
  </si>
  <si>
    <t>未提现</t>
  </si>
  <si>
    <t>携程开票</t>
  </si>
  <si>
    <t xml:space="preserve">2778749	</t>
  </si>
  <si>
    <t xml:space="preserve">	</t>
  </si>
  <si>
    <t>取消</t>
  </si>
  <si>
    <t xml:space="preserve">999221736798634	</t>
  </si>
  <si>
    <t>[梅州]梅州白天鹅迎宾馆(100697959)</t>
  </si>
  <si>
    <t>商务江景双床房&lt;特惠专享&gt;&lt;双人入住&gt;&lt;日历房套餐高价值&gt;&lt;双早&gt;&lt;新酒店礼盒&gt;</t>
  </si>
  <si>
    <t>任果,林雷</t>
  </si>
  <si>
    <t>，</t>
  </si>
  <si>
    <t>999221736798634</t>
  </si>
  <si>
    <t>202211071306310071</t>
  </si>
  <si>
    <t>房集：i221125115359</t>
  </si>
  <si>
    <t>CNY / HKD 当前参考汇率: 1.095468718</t>
  </si>
  <si>
    <t>总计：641.2 CNY/
702.41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</si>
  <si>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</si>
  <si>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</si>
  <si>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</si>
  <si>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</si>
  <si>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</si>
  <si>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</si>
  <si>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</si>
  <si>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</si>
  <si>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</si>
  <si>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</si>
  <si>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</si>
  <si>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</si>
  <si>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</si>
  <si>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</si>
  <si>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</si>
  <si>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</si>
  <si>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</si>
  <si>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</si>
  <si>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</si>
  <si>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2022-11-09</t>
  </si>
  <si>
    <t>2786192</t>
  </si>
  <si>
    <t>五华热矿泥温泉度假村</t>
  </si>
  <si>
    <t>陈春华</t>
  </si>
  <si>
    <t>2022-11-10</t>
  </si>
  <si>
    <t>退房日周结</t>
  </si>
  <si>
    <t>326.40</t>
  </si>
  <si>
    <t>RMB</t>
  </si>
  <si>
    <t>0</t>
  </si>
  <si>
    <t>0.00</t>
  </si>
  <si>
    <t>携程国内直连(DD)</t>
  </si>
  <si>
    <t>01.011249</t>
  </si>
  <si>
    <t>2022-11-09 18:19:24</t>
  </si>
  <si>
    <t>否</t>
  </si>
  <si>
    <t>汇智国际旅游发展有限公司</t>
  </si>
  <si>
    <t>直采</t>
  </si>
  <si>
    <t>中国</t>
  </si>
  <si>
    <t>2786188</t>
  </si>
  <si>
    <t>林嘉慧</t>
  </si>
  <si>
    <t>2022-11-09 18:18:23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</si>
</sst>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5" applyNumberFormat="0" applyAlignment="0" applyProtection="0">
      <alignment vertical="center"/>
    </xf>
    <xf numFmtId="0" fontId="16" fillId="11" borderId="1" applyNumberFormat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14" fontId="0" fillId="0" borderId="0" xfId="0" applyNumberFormat="1" applyFont="1" applyFill="1" applyAlignment="1">
      <alignment vertical="center"/>
    </xf>
    <xf numFmtId="22" fontId="0" fillId="0" borderId="0" xfId="0" applyNumberFormat="1" applyFont="1" applyFill="1" applyAlignment="1">
      <alignment vertical="center"/>
    </xf>
    <xf numFmtId="0" fontId="0" fillId="0" borderId="0" xfId="0" applyNumberFormat="1" applyFont="1" applyFill="1" applyAlignment="1" quotePrefix="1">
      <alignment vertical="center"/>
    </xf>
    <xf numFmtId="0" fontId="0" fillId="0" borderId="0" xfId="0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13</xdr:row>
      <xdr:rowOff>0</xdr:rowOff>
    </xdr:from>
    <xdr:to>
      <xdr:col>10</xdr:col>
      <xdr:colOff>666750</xdr:colOff>
      <xdr:row>37</xdr:row>
      <xdr:rowOff>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133600"/>
          <a:ext cx="9652000" cy="42672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4"/>
  <sheetViews>
    <sheetView workbookViewId="0">
      <selection activeCell="A1" sqref="$A1:$XFD1048576"/>
    </sheetView>
  </sheetViews>
  <sheetFormatPr defaultColWidth="9.81818181818182" defaultRowHeight="14" outlineLevelRow="3"/>
  <cols>
    <col min="1" max="16384" width="9.81818181818182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44872</v>
      </c>
      <c r="G2" s="6">
        <v>44873</v>
      </c>
      <c r="H2" s="4">
        <v>1</v>
      </c>
      <c r="I2" s="4">
        <v>1</v>
      </c>
      <c r="J2" s="4">
        <v>1</v>
      </c>
      <c r="K2" s="4" t="s">
        <v>30</v>
      </c>
      <c r="L2" s="4">
        <v>339.36</v>
      </c>
      <c r="M2" s="4">
        <v>339.36</v>
      </c>
      <c r="N2" s="4" t="s">
        <v>31</v>
      </c>
      <c r="O2" s="4" t="s">
        <v>32</v>
      </c>
      <c r="P2" s="4" t="s">
        <v>33</v>
      </c>
      <c r="Q2" s="4">
        <v>0</v>
      </c>
      <c r="R2" s="7">
        <v>44871</v>
      </c>
      <c r="S2" s="6">
        <v>44888</v>
      </c>
      <c r="T2" s="4" t="s">
        <v>34</v>
      </c>
      <c r="U2" s="4">
        <v>339.36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25</v>
      </c>
      <c r="B3" s="4" t="s">
        <v>26</v>
      </c>
      <c r="C3" s="4" t="s">
        <v>37</v>
      </c>
      <c r="D3" s="4" t="s">
        <v>28</v>
      </c>
      <c r="E3" s="4" t="s">
        <v>29</v>
      </c>
      <c r="F3" s="6">
        <v>44872</v>
      </c>
      <c r="G3" s="6">
        <v>44873</v>
      </c>
      <c r="H3" s="4">
        <v>1</v>
      </c>
      <c r="I3" s="4">
        <v>1</v>
      </c>
      <c r="J3" s="4">
        <v>1</v>
      </c>
      <c r="K3" s="4" t="s">
        <v>30</v>
      </c>
      <c r="L3" s="4">
        <v>-339.36</v>
      </c>
      <c r="M3" s="4">
        <v>-339.36</v>
      </c>
      <c r="N3" s="4" t="s">
        <v>31</v>
      </c>
      <c r="O3" s="4" t="s">
        <v>32</v>
      </c>
      <c r="P3" s="4" t="s">
        <v>33</v>
      </c>
      <c r="Q3" s="4">
        <v>0</v>
      </c>
      <c r="R3" s="7">
        <v>44871</v>
      </c>
      <c r="S3" s="6">
        <v>44888</v>
      </c>
      <c r="T3" s="4" t="s">
        <v>34</v>
      </c>
      <c r="U3" s="4">
        <v>-339.36</v>
      </c>
      <c r="V3" s="4">
        <v>0</v>
      </c>
      <c r="W3" s="4">
        <v>0</v>
      </c>
      <c r="X3" s="4" t="s">
        <v>35</v>
      </c>
      <c r="Y3" s="4" t="s">
        <v>36</v>
      </c>
    </row>
    <row r="4" s="4" customFormat="1" spans="1:25">
      <c r="A4" s="4" t="s">
        <v>38</v>
      </c>
      <c r="B4" s="4" t="s">
        <v>26</v>
      </c>
      <c r="C4" s="4" t="s">
        <v>27</v>
      </c>
      <c r="D4" s="4" t="s">
        <v>39</v>
      </c>
      <c r="E4" s="4" t="s">
        <v>40</v>
      </c>
      <c r="F4" s="6">
        <v>44872</v>
      </c>
      <c r="G4" s="6">
        <v>44873</v>
      </c>
      <c r="H4" s="4">
        <v>2</v>
      </c>
      <c r="I4" s="4">
        <v>1</v>
      </c>
      <c r="J4" s="4">
        <v>2</v>
      </c>
      <c r="K4" s="4" t="s">
        <v>30</v>
      </c>
      <c r="L4" s="4">
        <v>641.2</v>
      </c>
      <c r="M4" s="4">
        <v>641.2</v>
      </c>
      <c r="N4" s="4" t="s">
        <v>41</v>
      </c>
      <c r="O4" s="4" t="s">
        <v>32</v>
      </c>
      <c r="P4" s="4" t="s">
        <v>33</v>
      </c>
      <c r="Q4" s="4">
        <v>0</v>
      </c>
      <c r="R4" s="7">
        <v>44872</v>
      </c>
      <c r="S4" s="6">
        <v>44888</v>
      </c>
      <c r="T4" s="4" t="s">
        <v>34</v>
      </c>
      <c r="U4" s="4">
        <v>641.2</v>
      </c>
      <c r="V4" s="4">
        <v>0</v>
      </c>
      <c r="W4" s="4">
        <v>0</v>
      </c>
      <c r="X4" s="4" t="s">
        <v>36</v>
      </c>
      <c r="Y4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1"/>
  <sheetViews>
    <sheetView tabSelected="1" workbookViewId="0">
      <selection activeCell="A7" sqref="A7"/>
    </sheetView>
  </sheetViews>
  <sheetFormatPr defaultColWidth="9.81818181818182" defaultRowHeight="14"/>
  <cols>
    <col min="1" max="1" width="12.8181818181818" style="4"/>
    <col min="2" max="3" width="10.6363636363636" style="4"/>
    <col min="4" max="5" width="9.81818181818182" style="4"/>
    <col min="6" max="6" width="35.6363636363636" style="4" customWidth="1"/>
    <col min="7" max="16363" width="9.81818181818182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42</v>
      </c>
    </row>
    <row r="2" s="4" customFormat="1" hidden="1" spans="1:9">
      <c r="A2" s="5">
        <v>21726912710</v>
      </c>
      <c r="B2" s="6">
        <v>44872</v>
      </c>
      <c r="C2" s="6">
        <v>44873</v>
      </c>
      <c r="D2" s="4">
        <v>0</v>
      </c>
      <c r="E2" s="4" t="e">
        <f>VLOOKUP(A2,HOP!A:L,12,0)</f>
        <v>#N/A</v>
      </c>
      <c r="F2" s="4" t="e">
        <f>VLOOKUP(A2,HOP!A:C,3,0)</f>
        <v>#N/A</v>
      </c>
      <c r="G2" s="4" t="e">
        <f>D2-E2</f>
        <v>#N/A</v>
      </c>
      <c r="H2" s="4" t="e">
        <f>$H$1&amp;F2</f>
        <v>#N/A</v>
      </c>
      <c r="I2" s="4" t="e">
        <f>VLOOKUP(A2,HOP!A:U,21,0)</f>
        <v>#N/A</v>
      </c>
    </row>
    <row r="3" s="4" customFormat="1" spans="1:10">
      <c r="A3" s="8" t="s">
        <v>43</v>
      </c>
      <c r="B3" s="6">
        <v>44872</v>
      </c>
      <c r="C3" s="6">
        <v>44873</v>
      </c>
      <c r="D3" s="4">
        <v>641.2</v>
      </c>
      <c r="E3" s="4">
        <v>641.2</v>
      </c>
      <c r="F3" s="9" t="s">
        <v>44</v>
      </c>
      <c r="G3" s="4">
        <f>D3-E3</f>
        <v>0</v>
      </c>
      <c r="H3" s="4" t="str">
        <f>$H$1&amp;F3</f>
        <v>，202211071306310071</v>
      </c>
      <c r="I3" s="4" t="e">
        <f>VLOOKUP(A3,HOP!A:U,21,0)</f>
        <v>#N/A</v>
      </c>
      <c r="J3" s="4">
        <v>11.7</v>
      </c>
    </row>
    <row r="5" spans="4:4">
      <c r="D5" s="4">
        <f>SUM(D2:D4)</f>
        <v>641.2</v>
      </c>
    </row>
    <row r="9" spans="1:1">
      <c r="A9" s="4" t="s">
        <v>45</v>
      </c>
    </row>
    <row r="10" spans="1:1">
      <c r="A10" s="4" t="s">
        <v>46</v>
      </c>
    </row>
    <row r="11" spans="1:1">
      <c r="A11" s="4" t="s">
        <v>47</v>
      </c>
    </row>
  </sheetData>
  <autoFilter ref="A1:X3">
    <filterColumn colId="3">
      <customFilters>
        <customFilter operator="equal" val="641.2"/>
      </custom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"/>
  <sheetViews>
    <sheetView topLeftCell="C1" workbookViewId="0">
      <selection activeCell="A1" sqref="$A1:$XFD1048576"/>
    </sheetView>
  </sheetViews>
  <sheetFormatPr defaultColWidth="8.72727272727273" defaultRowHeight="12.5" outlineLevelRow="2"/>
  <cols>
    <col min="1" max="1" width="12.8181818181818" style="1"/>
    <col min="2" max="16383" width="8.72727272727273" style="1"/>
  </cols>
  <sheetData>
    <row r="1" s="1" customFormat="1" spans="1:22">
      <c r="A1" s="2" t="s">
        <v>48</v>
      </c>
      <c r="B1" s="2" t="s">
        <v>49</v>
      </c>
      <c r="C1" s="2" t="s">
        <v>50</v>
      </c>
      <c r="D1" s="2" t="s">
        <v>51</v>
      </c>
      <c r="E1" s="2" t="s">
        <v>13</v>
      </c>
      <c r="F1" s="2" t="s">
        <v>5</v>
      </c>
      <c r="G1" s="2" t="s">
        <v>6</v>
      </c>
      <c r="H1" s="2" t="s">
        <v>52</v>
      </c>
      <c r="I1" s="2" t="s">
        <v>53</v>
      </c>
      <c r="J1" s="2" t="s">
        <v>54</v>
      </c>
      <c r="K1" s="2" t="s">
        <v>55</v>
      </c>
      <c r="L1" s="2" t="s">
        <v>56</v>
      </c>
      <c r="M1" s="2" t="s">
        <v>57</v>
      </c>
      <c r="N1" s="2" t="s">
        <v>58</v>
      </c>
      <c r="O1" s="2" t="s">
        <v>59</v>
      </c>
      <c r="P1" s="2" t="s">
        <v>60</v>
      </c>
      <c r="Q1" s="2" t="s">
        <v>61</v>
      </c>
      <c r="R1" s="2" t="s">
        <v>62</v>
      </c>
      <c r="S1" s="2" t="s">
        <v>63</v>
      </c>
      <c r="T1" s="2" t="s">
        <v>64</v>
      </c>
      <c r="U1" s="2" t="s">
        <v>65</v>
      </c>
      <c r="V1" s="2" t="s">
        <v>66</v>
      </c>
    </row>
    <row r="2" s="1" customFormat="1" spans="1:22">
      <c r="A2" s="3">
        <v>999221758972623</v>
      </c>
      <c r="B2" s="1" t="s">
        <v>67</v>
      </c>
      <c r="C2" s="1" t="s">
        <v>68</v>
      </c>
      <c r="D2" s="1" t="s">
        <v>69</v>
      </c>
      <c r="E2" s="1" t="s">
        <v>70</v>
      </c>
      <c r="F2" s="1" t="s">
        <v>67</v>
      </c>
      <c r="G2" s="1" t="s">
        <v>71</v>
      </c>
      <c r="H2" s="1" t="s">
        <v>72</v>
      </c>
      <c r="I2" s="1" t="s">
        <v>73</v>
      </c>
      <c r="J2" s="1" t="s">
        <v>74</v>
      </c>
      <c r="K2" s="1" t="s">
        <v>73</v>
      </c>
      <c r="L2" s="1" t="s">
        <v>73</v>
      </c>
      <c r="M2" s="1" t="s">
        <v>75</v>
      </c>
      <c r="N2" s="1" t="s">
        <v>75</v>
      </c>
      <c r="O2" s="1" t="s">
        <v>76</v>
      </c>
      <c r="P2" s="1" t="s">
        <v>77</v>
      </c>
      <c r="Q2" s="1" t="s">
        <v>78</v>
      </c>
      <c r="R2" s="1" t="s">
        <v>79</v>
      </c>
      <c r="S2" s="1" t="s">
        <v>80</v>
      </c>
      <c r="T2" s="1" t="s">
        <v>81</v>
      </c>
      <c r="U2" s="1" t="s">
        <v>82</v>
      </c>
      <c r="V2" s="1" t="s">
        <v>83</v>
      </c>
    </row>
    <row r="3" s="1" customFormat="1" spans="1:22">
      <c r="A3" s="3">
        <v>999221758962029</v>
      </c>
      <c r="B3" s="1" t="s">
        <v>67</v>
      </c>
      <c r="C3" s="1" t="s">
        <v>84</v>
      </c>
      <c r="D3" s="1" t="s">
        <v>69</v>
      </c>
      <c r="E3" s="1" t="s">
        <v>85</v>
      </c>
      <c r="F3" s="1" t="s">
        <v>67</v>
      </c>
      <c r="G3" s="1" t="s">
        <v>71</v>
      </c>
      <c r="H3" s="1" t="s">
        <v>72</v>
      </c>
      <c r="I3" s="1" t="s">
        <v>73</v>
      </c>
      <c r="J3" s="1" t="s">
        <v>74</v>
      </c>
      <c r="K3" s="1" t="s">
        <v>73</v>
      </c>
      <c r="L3" s="1" t="s">
        <v>73</v>
      </c>
      <c r="M3" s="1" t="s">
        <v>75</v>
      </c>
      <c r="N3" s="1" t="s">
        <v>75</v>
      </c>
      <c r="O3" s="1" t="s">
        <v>76</v>
      </c>
      <c r="P3" s="1" t="s">
        <v>77</v>
      </c>
      <c r="Q3" s="1" t="s">
        <v>78</v>
      </c>
      <c r="R3" s="1" t="s">
        <v>86</v>
      </c>
      <c r="S3" s="1" t="s">
        <v>80</v>
      </c>
      <c r="T3" s="1" t="s">
        <v>81</v>
      </c>
      <c r="U3" s="1" t="s">
        <v>82</v>
      </c>
      <c r="V3" s="1" t="s">
        <v>83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2022-11-23T01:25:00Z</dcterms:created>
  <dcterms:modified xsi:type="dcterms:W3CDTF">2022-11-25T03:54:36Z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BFC93A93F35B4820AC78CB76D6D53039</vt:lpwstr>
  </property>
  <property fmtid="{D5CDD505-2E9C-101B-9397-08002B2CF9AE}" pid="3" name="KSOProductBuildVer">
    <vt:lpwstr>2052-11.1.0.12763</vt:lpwstr>
  </property>
</Properties>
</file>