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<sst xmlns="http://schemas.openxmlformats.org/spreadsheetml/2006/main" count="287" uniqueCount="158">
  <si>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</si>
  <si>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</si>
  <si>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</si>
  <si>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</si>
  <si>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</si>
  <si>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</si>
  <si>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</si>
  <si>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</si>
  <si>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</si>
  <si>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</si>
  <si>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</si>
  <si>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</si>
  <si>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</si>
  <si>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</si>
  <si>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</si>
  <si>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</si>
  <si>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</si>
  <si>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</si>
  <si>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</si>
  <si>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</si>
  <si>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</si>
  <si>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</si>
  <si>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</si>
  <si>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</si>
  <si>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</si>
  <si>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21117063764	</t>
  </si>
  <si>
    <t>Ctrip</t>
  </si>
  <si>
    <t>正常</t>
  </si>
  <si>
    <t>[纽约]纽约时代广场南希尔顿花园酒店(Hilton Garden Inn New York Times Square South)(24912900)</t>
  </si>
  <si>
    <t>特大床房(至少连住2晚及以上)</t>
  </si>
  <si>
    <t>USD</t>
  </si>
  <si>
    <t>Loughlin-Presnal/John Edward</t>
  </si>
  <si>
    <t>CA6352221128USD-W</t>
  </si>
  <si>
    <t>未提现</t>
  </si>
  <si>
    <t>携程开票</t>
  </si>
  <si>
    <t xml:space="preserve">2702990	</t>
  </si>
  <si>
    <t xml:space="preserve">3296163164	</t>
  </si>
  <si>
    <t xml:space="preserve">21129151902	</t>
  </si>
  <si>
    <t>Kim/Hyunseo,Lee/Jieun</t>
  </si>
  <si>
    <t xml:space="preserve">2704926	</t>
  </si>
  <si>
    <t xml:space="preserve">	</t>
  </si>
  <si>
    <t xml:space="preserve">21638257924	</t>
  </si>
  <si>
    <t>[东京]新宿华盛顿酒店(Shinjuku Washington Hotel)(23861707)</t>
  </si>
  <si>
    <t>标准双床房(至少连住2晚及以上)</t>
  </si>
  <si>
    <t>Chaisson/Alye</t>
  </si>
  <si>
    <t xml:space="preserve">2769215	</t>
  </si>
  <si>
    <t xml:space="preserve">21742508188	</t>
  </si>
  <si>
    <t>[吉隆坡]吉隆坡四季酒店(Four Seasons Hotel Kuala Lumpur)(16978223)</t>
  </si>
  <si>
    <t>泳池园景特大床房(至少连住2晚及以上)&lt;早餐&gt;</t>
  </si>
  <si>
    <t>LEE/MIN</t>
  </si>
  <si>
    <t xml:space="preserve">2782575	</t>
  </si>
  <si>
    <t xml:space="preserve">3169060	</t>
  </si>
  <si>
    <t xml:space="preserve">21748811793	</t>
  </si>
  <si>
    <t>[东京]东京巨蛋酒店(Tokyo Dome Hotel)(9361456)</t>
  </si>
  <si>
    <t>双床房B(至少连住2晚及以上)</t>
  </si>
  <si>
    <t>SHIN/CHERI</t>
  </si>
  <si>
    <t xml:space="preserve">2783776	</t>
  </si>
  <si>
    <t xml:space="preserve">21823885854	</t>
  </si>
  <si>
    <t>[Kuala Kuantan]诺佳纳酒店(Rocana Hotel)(44803189)</t>
  </si>
  <si>
    <t>特级双床房(至少连住2晚及以上)&lt;早餐&gt;</t>
  </si>
  <si>
    <t>Ooi/Jonny</t>
  </si>
  <si>
    <t xml:space="preserve">2807997	</t>
  </si>
  <si>
    <t xml:space="preserve">21829413369	</t>
  </si>
  <si>
    <t>[曼谷]曼谷素坤逸11号巷美居酒店(Mercure Bangkok Sukhumvit 11)(14971279)</t>
  </si>
  <si>
    <t>豪华双床房带浴缸(至少连住2晚及以上)&lt;早餐&gt;</t>
  </si>
  <si>
    <t>Sutherland/Mark</t>
  </si>
  <si>
    <t xml:space="preserve">2815118	</t>
  </si>
  <si>
    <t xml:space="preserve">506687	</t>
  </si>
  <si>
    <t>，</t>
  </si>
  <si>
    <t>A221128112541481</t>
  </si>
  <si>
    <t>A221128112629481</t>
  </si>
  <si>
    <t>USD / THB 当前参考汇率: 36.047</t>
  </si>
  <si>
    <t>总计：5003 USD/
180343.14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</si>
  <si>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</si>
  <si>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</si>
  <si>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</si>
  <si>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</si>
  <si>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</si>
  <si>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</si>
  <si>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</si>
  <si>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</si>
  <si>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</si>
  <si>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</si>
  <si>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</si>
  <si>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</si>
  <si>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</si>
  <si>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</si>
  <si>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</si>
  <si>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</si>
  <si>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</si>
  <si>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</si>
  <si>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</si>
  <si>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2022-11-22</t>
  </si>
  <si>
    <t>2815118</t>
  </si>
  <si>
    <t>曼谷素坤逸11号美居酒店</t>
  </si>
  <si>
    <t>Sutherland Mark</t>
  </si>
  <si>
    <t>2022-11-24</t>
  </si>
  <si>
    <t>2022-11-27</t>
  </si>
  <si>
    <t>退房日周结</t>
  </si>
  <si>
    <t>1982.45</t>
  </si>
  <si>
    <t>276.00</t>
  </si>
  <si>
    <t>0</t>
  </si>
  <si>
    <t>0.00</t>
  </si>
  <si>
    <t>携程国际直连(CIT)</t>
  </si>
  <si>
    <t>01.011176</t>
  </si>
  <si>
    <t>2022-11-22 16:34:07</t>
  </si>
  <si>
    <t>否</t>
  </si>
  <si>
    <t>汇智国际旅游发展有限公司</t>
  </si>
  <si>
    <t>直采</t>
  </si>
  <si>
    <t>泰国</t>
  </si>
  <si>
    <t>2022-11-19</t>
  </si>
  <si>
    <t>2807997</t>
  </si>
  <si>
    <t>诺佳纳酒店</t>
  </si>
  <si>
    <t>Ooi Jonny</t>
  </si>
  <si>
    <t>674.24</t>
  </si>
  <si>
    <t>94.00</t>
  </si>
  <si>
    <t>2022-11-19 00:53:34</t>
  </si>
  <si>
    <t>直连</t>
  </si>
  <si>
    <t>马来西亚</t>
  </si>
  <si>
    <t>2022-11-08</t>
  </si>
  <si>
    <t>2783776</t>
  </si>
  <si>
    <t>东京巨蛋酒店</t>
  </si>
  <si>
    <t>SHIN CHERI</t>
  </si>
  <si>
    <t>2022-11-25</t>
  </si>
  <si>
    <t>6072.57</t>
  </si>
  <si>
    <t>838.00</t>
  </si>
  <si>
    <t>2022-11-08 19:20:23</t>
  </si>
  <si>
    <t>日本</t>
  </si>
  <si>
    <t>2782575</t>
  </si>
  <si>
    <t>吉隆坡四季酒店</t>
  </si>
  <si>
    <t>LEE MIN</t>
  </si>
  <si>
    <t>5942.13</t>
  </si>
  <si>
    <t>820.00</t>
  </si>
  <si>
    <t>2022-11-08 17:54:40</t>
  </si>
  <si>
    <t>2022-11-01</t>
  </si>
  <si>
    <t>2769215</t>
  </si>
  <si>
    <t>新宿华盛顿酒店</t>
  </si>
  <si>
    <t>Chaisson Alye</t>
  </si>
  <si>
    <t>2022-11-16</t>
  </si>
  <si>
    <t>2022-11-21</t>
  </si>
  <si>
    <t>9405.17</t>
  </si>
  <si>
    <t>1285.00</t>
  </si>
  <si>
    <t>2022-11-01 10:08:10</t>
  </si>
  <si>
    <t>2022-09-23</t>
  </si>
  <si>
    <t>2704926</t>
  </si>
  <si>
    <t>纽约时代广场南希尔顿花园酒店</t>
  </si>
  <si>
    <t>Kim Hyunseo,Lee Jieun</t>
  </si>
  <si>
    <t>5065.19</t>
  </si>
  <si>
    <t>714.00</t>
  </si>
  <si>
    <t>2022-09-23 13:16:27</t>
  </si>
  <si>
    <t>美国</t>
  </si>
  <si>
    <t>2022-09-22</t>
  </si>
  <si>
    <t>2702990</t>
  </si>
  <si>
    <t>Loughlin-Presnal John Edward</t>
  </si>
  <si>
    <t>2022-11-23</t>
  </si>
  <si>
    <t>6897.00</t>
  </si>
  <si>
    <t>976.00</t>
  </si>
  <si>
    <t>2022-09-22 10:55:59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</si>
</sst>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14</xdr:col>
      <xdr:colOff>19050</xdr:colOff>
      <xdr:row>52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114800"/>
          <a:ext cx="10382250" cy="4829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workbookViewId="0">
      <selection activeCell="A1" sqref="$A1:$XFD1048576"/>
    </sheetView>
  </sheetViews>
  <sheetFormatPr defaultColWidth="9" defaultRowHeight="13.5" outlineLevelRow="7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44888</v>
      </c>
      <c r="G2" s="6">
        <v>44892</v>
      </c>
      <c r="H2" s="4">
        <v>1</v>
      </c>
      <c r="I2" s="4">
        <v>4</v>
      </c>
      <c r="J2" s="4">
        <v>4</v>
      </c>
      <c r="K2" s="4" t="s">
        <v>30</v>
      </c>
      <c r="L2" s="4">
        <v>976</v>
      </c>
      <c r="M2" s="4">
        <v>976</v>
      </c>
      <c r="N2" s="4" t="s">
        <v>31</v>
      </c>
      <c r="O2" s="4" t="s">
        <v>32</v>
      </c>
      <c r="P2" s="4" t="s">
        <v>33</v>
      </c>
      <c r="Q2" s="4">
        <v>0</v>
      </c>
      <c r="R2" s="7">
        <v>44826</v>
      </c>
      <c r="S2" s="6">
        <v>44893</v>
      </c>
      <c r="T2" s="4" t="s">
        <v>34</v>
      </c>
      <c r="U2" s="4">
        <v>976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44889</v>
      </c>
      <c r="G3" s="6">
        <v>44892</v>
      </c>
      <c r="H3" s="4">
        <v>1</v>
      </c>
      <c r="I3" s="4">
        <v>3</v>
      </c>
      <c r="J3" s="4">
        <v>3</v>
      </c>
      <c r="K3" s="4" t="s">
        <v>30</v>
      </c>
      <c r="L3" s="4">
        <v>714</v>
      </c>
      <c r="M3" s="4">
        <v>714</v>
      </c>
      <c r="N3" s="4" t="s">
        <v>38</v>
      </c>
      <c r="O3" s="4" t="s">
        <v>32</v>
      </c>
      <c r="P3" s="4" t="s">
        <v>33</v>
      </c>
      <c r="Q3" s="4">
        <v>0</v>
      </c>
      <c r="R3" s="7">
        <v>44827</v>
      </c>
      <c r="S3" s="6">
        <v>44893</v>
      </c>
      <c r="T3" s="4" t="s">
        <v>34</v>
      </c>
      <c r="U3" s="4">
        <v>714</v>
      </c>
      <c r="V3" s="4">
        <v>0</v>
      </c>
      <c r="W3" s="4">
        <v>0</v>
      </c>
      <c r="X3" s="4" t="s">
        <v>39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44881</v>
      </c>
      <c r="G4" s="6">
        <v>44886</v>
      </c>
      <c r="H4" s="4">
        <v>1</v>
      </c>
      <c r="I4" s="4">
        <v>5</v>
      </c>
      <c r="J4" s="4">
        <v>5</v>
      </c>
      <c r="K4" s="4" t="s">
        <v>30</v>
      </c>
      <c r="L4" s="4">
        <v>1285</v>
      </c>
      <c r="M4" s="4">
        <v>1285</v>
      </c>
      <c r="N4" s="4" t="s">
        <v>44</v>
      </c>
      <c r="O4" s="4" t="s">
        <v>32</v>
      </c>
      <c r="P4" s="4" t="s">
        <v>33</v>
      </c>
      <c r="Q4" s="4">
        <v>0</v>
      </c>
      <c r="R4" s="7">
        <v>44866</v>
      </c>
      <c r="S4" s="6">
        <v>44893</v>
      </c>
      <c r="T4" s="4" t="s">
        <v>34</v>
      </c>
      <c r="U4" s="4">
        <v>1285</v>
      </c>
      <c r="V4" s="4">
        <v>0</v>
      </c>
      <c r="W4" s="4">
        <v>0</v>
      </c>
      <c r="X4" s="4" t="s">
        <v>45</v>
      </c>
      <c r="Y4" s="4" t="s">
        <v>40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44887</v>
      </c>
      <c r="G5" s="6">
        <v>44889</v>
      </c>
      <c r="H5" s="4">
        <v>2</v>
      </c>
      <c r="I5" s="4">
        <v>2</v>
      </c>
      <c r="J5" s="4">
        <v>4</v>
      </c>
      <c r="K5" s="4" t="s">
        <v>30</v>
      </c>
      <c r="L5" s="4">
        <v>820</v>
      </c>
      <c r="M5" s="4">
        <v>820</v>
      </c>
      <c r="N5" s="4" t="s">
        <v>49</v>
      </c>
      <c r="O5" s="4" t="s">
        <v>32</v>
      </c>
      <c r="P5" s="4" t="s">
        <v>33</v>
      </c>
      <c r="Q5" s="4">
        <v>0</v>
      </c>
      <c r="R5" s="7">
        <v>44873</v>
      </c>
      <c r="S5" s="6">
        <v>44893</v>
      </c>
      <c r="T5" s="4" t="s">
        <v>34</v>
      </c>
      <c r="U5" s="4">
        <v>820</v>
      </c>
      <c r="V5" s="4">
        <v>0</v>
      </c>
      <c r="W5" s="4">
        <v>0</v>
      </c>
      <c r="X5" s="4" t="s">
        <v>50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44890</v>
      </c>
      <c r="G6" s="6">
        <v>44892</v>
      </c>
      <c r="H6" s="4">
        <v>1</v>
      </c>
      <c r="I6" s="4">
        <v>2</v>
      </c>
      <c r="J6" s="4">
        <v>2</v>
      </c>
      <c r="K6" s="4" t="s">
        <v>30</v>
      </c>
      <c r="L6" s="4">
        <v>838</v>
      </c>
      <c r="M6" s="4">
        <v>838</v>
      </c>
      <c r="N6" s="4" t="s">
        <v>55</v>
      </c>
      <c r="O6" s="4" t="s">
        <v>32</v>
      </c>
      <c r="P6" s="4" t="s">
        <v>33</v>
      </c>
      <c r="Q6" s="4">
        <v>0</v>
      </c>
      <c r="R6" s="7">
        <v>44873</v>
      </c>
      <c r="S6" s="6">
        <v>44893</v>
      </c>
      <c r="T6" s="4" t="s">
        <v>34</v>
      </c>
      <c r="U6" s="4">
        <v>838</v>
      </c>
      <c r="V6" s="4">
        <v>0</v>
      </c>
      <c r="W6" s="4">
        <v>0</v>
      </c>
      <c r="X6" s="4" t="s">
        <v>56</v>
      </c>
      <c r="Y6" s="4" t="s">
        <v>40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44887</v>
      </c>
      <c r="G7" s="6">
        <v>44889</v>
      </c>
      <c r="H7" s="4">
        <v>1</v>
      </c>
      <c r="I7" s="4">
        <v>2</v>
      </c>
      <c r="J7" s="4">
        <v>2</v>
      </c>
      <c r="K7" s="4" t="s">
        <v>30</v>
      </c>
      <c r="L7" s="4">
        <v>94</v>
      </c>
      <c r="M7" s="4">
        <v>94</v>
      </c>
      <c r="N7" s="4" t="s">
        <v>60</v>
      </c>
      <c r="O7" s="4" t="s">
        <v>32</v>
      </c>
      <c r="P7" s="4" t="s">
        <v>33</v>
      </c>
      <c r="Q7" s="4">
        <v>0</v>
      </c>
      <c r="R7" s="7">
        <v>44884</v>
      </c>
      <c r="S7" s="6">
        <v>44893</v>
      </c>
      <c r="T7" s="4" t="s">
        <v>34</v>
      </c>
      <c r="U7" s="4">
        <v>94</v>
      </c>
      <c r="V7" s="4">
        <v>0</v>
      </c>
      <c r="W7" s="4">
        <v>0</v>
      </c>
      <c r="X7" s="4" t="s">
        <v>61</v>
      </c>
      <c r="Y7" s="4" t="s">
        <v>40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44889</v>
      </c>
      <c r="G8" s="6">
        <v>44892</v>
      </c>
      <c r="H8" s="4">
        <v>1</v>
      </c>
      <c r="I8" s="4">
        <v>3</v>
      </c>
      <c r="J8" s="4">
        <v>3</v>
      </c>
      <c r="K8" s="4" t="s">
        <v>30</v>
      </c>
      <c r="L8" s="4">
        <v>276</v>
      </c>
      <c r="M8" s="4">
        <v>276</v>
      </c>
      <c r="N8" s="4" t="s">
        <v>65</v>
      </c>
      <c r="O8" s="4" t="s">
        <v>32</v>
      </c>
      <c r="P8" s="4" t="s">
        <v>33</v>
      </c>
      <c r="Q8" s="4">
        <v>0</v>
      </c>
      <c r="R8" s="7">
        <v>44887</v>
      </c>
      <c r="S8" s="6">
        <v>44893</v>
      </c>
      <c r="T8" s="4" t="s">
        <v>34</v>
      </c>
      <c r="U8" s="4">
        <v>276</v>
      </c>
      <c r="V8" s="4">
        <v>0</v>
      </c>
      <c r="W8" s="4">
        <v>0</v>
      </c>
      <c r="X8" s="4" t="s">
        <v>66</v>
      </c>
      <c r="Y8" s="4" t="s">
        <v>67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H17" sqref="H17"/>
    </sheetView>
  </sheetViews>
  <sheetFormatPr defaultColWidth="9" defaultRowHeight="13.5"/>
  <cols>
    <col min="1" max="1" width="12.625" style="4"/>
    <col min="2" max="3" width="11.5" style="4"/>
    <col min="4" max="4" width="9" style="4"/>
    <col min="5" max="5" width="10.375" style="4"/>
    <col min="6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68</v>
      </c>
    </row>
    <row r="2" s="4" customFormat="1" spans="1:9">
      <c r="A2" s="5">
        <v>21117063764</v>
      </c>
      <c r="B2" s="6">
        <v>44888</v>
      </c>
      <c r="C2" s="6">
        <v>44892</v>
      </c>
      <c r="D2" s="4">
        <v>976</v>
      </c>
      <c r="E2" s="4" t="str">
        <f>VLOOKUP(A2,HOP!A:L,12,0)</f>
        <v>976.00</v>
      </c>
      <c r="F2" s="4" t="str">
        <f>VLOOKUP(A2,HOP!A:C,3,0)</f>
        <v>2702990</v>
      </c>
      <c r="G2" s="4">
        <f>D2-E2</f>
        <v>0</v>
      </c>
      <c r="H2" s="4" t="str">
        <f>$H$1&amp;F2</f>
        <v>，2702990</v>
      </c>
      <c r="I2" s="4" t="str">
        <f>VLOOKUP(A2,HOP!A:U,21,0)</f>
        <v>直连</v>
      </c>
    </row>
    <row r="3" s="4" customFormat="1" spans="1:9">
      <c r="A3" s="5">
        <v>21129151902</v>
      </c>
      <c r="B3" s="6">
        <v>44889</v>
      </c>
      <c r="C3" s="6">
        <v>44892</v>
      </c>
      <c r="D3" s="4">
        <v>714</v>
      </c>
      <c r="E3" s="4" t="str">
        <f>VLOOKUP(A3,HOP!A:L,12,0)</f>
        <v>714.00</v>
      </c>
      <c r="F3" s="4" t="str">
        <f>VLOOKUP(A3,HOP!A:C,3,0)</f>
        <v>2704926</v>
      </c>
      <c r="G3" s="4">
        <f t="shared" ref="G3:G8" si="0">D3-E3</f>
        <v>0</v>
      </c>
      <c r="H3" s="4" t="str">
        <f t="shared" ref="H3:H8" si="1">$H$1&amp;F3</f>
        <v>，2704926</v>
      </c>
      <c r="I3" s="4" t="str">
        <f>VLOOKUP(A3,HOP!A:U,21,0)</f>
        <v>直连</v>
      </c>
    </row>
    <row r="4" s="4" customFormat="1" spans="1:9">
      <c r="A4" s="5">
        <v>21638257924</v>
      </c>
      <c r="B4" s="6">
        <v>44881</v>
      </c>
      <c r="C4" s="6">
        <v>44886</v>
      </c>
      <c r="D4" s="4">
        <v>1285</v>
      </c>
      <c r="E4" s="4" t="str">
        <f>VLOOKUP(A4,HOP!A:L,12,0)</f>
        <v>1285.00</v>
      </c>
      <c r="F4" s="4" t="str">
        <f>VLOOKUP(A4,HOP!A:C,3,0)</f>
        <v>2769215</v>
      </c>
      <c r="G4" s="4">
        <f t="shared" si="0"/>
        <v>0</v>
      </c>
      <c r="H4" s="4" t="str">
        <f t="shared" si="1"/>
        <v>，2769215</v>
      </c>
      <c r="I4" s="4" t="str">
        <f>VLOOKUP(A4,HOP!A:U,21,0)</f>
        <v>直采</v>
      </c>
    </row>
    <row r="5" s="4" customFormat="1" spans="1:9">
      <c r="A5" s="5">
        <v>21742508188</v>
      </c>
      <c r="B5" s="6">
        <v>44887</v>
      </c>
      <c r="C5" s="6">
        <v>44889</v>
      </c>
      <c r="D5" s="4">
        <v>820</v>
      </c>
      <c r="E5" s="4" t="str">
        <f>VLOOKUP(A5,HOP!A:L,12,0)</f>
        <v>820.00</v>
      </c>
      <c r="F5" s="4" t="str">
        <f>VLOOKUP(A5,HOP!A:C,3,0)</f>
        <v>2782575</v>
      </c>
      <c r="G5" s="4">
        <f t="shared" si="0"/>
        <v>0</v>
      </c>
      <c r="H5" s="4" t="str">
        <f t="shared" si="1"/>
        <v>，2782575</v>
      </c>
      <c r="I5" s="4" t="str">
        <f>VLOOKUP(A5,HOP!A:U,21,0)</f>
        <v>直采</v>
      </c>
    </row>
    <row r="6" s="4" customFormat="1" spans="1:9">
      <c r="A6" s="5">
        <v>21748811793</v>
      </c>
      <c r="B6" s="6">
        <v>44890</v>
      </c>
      <c r="C6" s="6">
        <v>44892</v>
      </c>
      <c r="D6" s="4">
        <v>838</v>
      </c>
      <c r="E6" s="4" t="str">
        <f>VLOOKUP(A6,HOP!A:L,12,0)</f>
        <v>838.00</v>
      </c>
      <c r="F6" s="4" t="str">
        <f>VLOOKUP(A6,HOP!A:C,3,0)</f>
        <v>2783776</v>
      </c>
      <c r="G6" s="4">
        <f t="shared" si="0"/>
        <v>0</v>
      </c>
      <c r="H6" s="4" t="str">
        <f t="shared" si="1"/>
        <v>，2783776</v>
      </c>
      <c r="I6" s="4" t="str">
        <f>VLOOKUP(A6,HOP!A:U,21,0)</f>
        <v>直采</v>
      </c>
    </row>
    <row r="7" s="4" customFormat="1" spans="1:9">
      <c r="A7" s="5">
        <v>21823885854</v>
      </c>
      <c r="B7" s="6">
        <v>44887</v>
      </c>
      <c r="C7" s="6">
        <v>44889</v>
      </c>
      <c r="D7" s="4">
        <v>94</v>
      </c>
      <c r="E7" s="4" t="str">
        <f>VLOOKUP(A7,HOP!A:L,12,0)</f>
        <v>94.00</v>
      </c>
      <c r="F7" s="4" t="str">
        <f>VLOOKUP(A7,HOP!A:C,3,0)</f>
        <v>2807997</v>
      </c>
      <c r="G7" s="4">
        <f t="shared" si="0"/>
        <v>0</v>
      </c>
      <c r="H7" s="4" t="str">
        <f t="shared" si="1"/>
        <v>，2807997</v>
      </c>
      <c r="I7" s="4" t="str">
        <f>VLOOKUP(A7,HOP!A:U,21,0)</f>
        <v>直连</v>
      </c>
    </row>
    <row r="8" s="4" customFormat="1" spans="1:9">
      <c r="A8" s="5">
        <v>21829413369</v>
      </c>
      <c r="B8" s="6">
        <v>44889</v>
      </c>
      <c r="C8" s="6">
        <v>44892</v>
      </c>
      <c r="D8" s="4">
        <v>276</v>
      </c>
      <c r="E8" s="4" t="str">
        <f>VLOOKUP(A8,HOP!A:L,12,0)</f>
        <v>276.00</v>
      </c>
      <c r="F8" s="4" t="str">
        <f>VLOOKUP(A8,HOP!A:C,3,0)</f>
        <v>2815118</v>
      </c>
      <c r="G8" s="4">
        <f t="shared" si="0"/>
        <v>0</v>
      </c>
      <c r="H8" s="4" t="str">
        <f t="shared" si="1"/>
        <v>，2815118</v>
      </c>
      <c r="I8" s="4" t="str">
        <f>VLOOKUP(A8,HOP!A:U,21,0)</f>
        <v>直采</v>
      </c>
    </row>
    <row r="10" spans="4:4">
      <c r="D10" s="4">
        <f>SUM(D2:D9)</f>
        <v>5003</v>
      </c>
    </row>
    <row r="14" spans="1:5">
      <c r="A14" s="4" t="s">
        <v>69</v>
      </c>
      <c r="D14" s="4">
        <v>3219</v>
      </c>
      <c r="E14" s="4">
        <v>116035.29</v>
      </c>
    </row>
    <row r="15" spans="1:5">
      <c r="A15" s="4" t="s">
        <v>70</v>
      </c>
      <c r="D15" s="4">
        <v>1784</v>
      </c>
      <c r="E15" s="4">
        <v>64307.85</v>
      </c>
    </row>
    <row r="16" spans="1:5">
      <c r="A16" s="4" t="s">
        <v>71</v>
      </c>
      <c r="D16" s="4">
        <f>SUM(D14:D15)</f>
        <v>5003</v>
      </c>
      <c r="E16" s="4">
        <f>SUM(E14:E15)</f>
        <v>180343.14</v>
      </c>
    </row>
    <row r="17" spans="1:1">
      <c r="A17" s="4" t="s">
        <v>72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"/>
  <sheetViews>
    <sheetView workbookViewId="0">
      <selection activeCell="A2" sqref="A2:A1048576"/>
    </sheetView>
  </sheetViews>
  <sheetFormatPr defaultColWidth="8" defaultRowHeight="12.75" outlineLevelRow="7"/>
  <cols>
    <col min="1" max="1" width="11.125" style="1"/>
    <col min="2" max="16383" width="8" style="1"/>
  </cols>
  <sheetData>
    <row r="1" s="1" customFormat="1" spans="1:22">
      <c r="A1" s="2" t="s">
        <v>73</v>
      </c>
      <c r="B1" s="2" t="s">
        <v>74</v>
      </c>
      <c r="C1" s="2" t="s">
        <v>75</v>
      </c>
      <c r="D1" s="2" t="s">
        <v>76</v>
      </c>
      <c r="E1" s="2" t="s">
        <v>13</v>
      </c>
      <c r="F1" s="2" t="s">
        <v>5</v>
      </c>
      <c r="G1" s="2" t="s">
        <v>6</v>
      </c>
      <c r="H1" s="2" t="s">
        <v>77</v>
      </c>
      <c r="I1" s="2" t="s">
        <v>78</v>
      </c>
      <c r="J1" s="2" t="s">
        <v>79</v>
      </c>
      <c r="K1" s="2" t="s">
        <v>80</v>
      </c>
      <c r="L1" s="2" t="s">
        <v>81</v>
      </c>
      <c r="M1" s="2" t="s">
        <v>82</v>
      </c>
      <c r="N1" s="2" t="s">
        <v>83</v>
      </c>
      <c r="O1" s="2" t="s">
        <v>84</v>
      </c>
      <c r="P1" s="2" t="s">
        <v>85</v>
      </c>
      <c r="Q1" s="2" t="s">
        <v>86</v>
      </c>
      <c r="R1" s="2" t="s">
        <v>87</v>
      </c>
      <c r="S1" s="2" t="s">
        <v>88</v>
      </c>
      <c r="T1" s="2" t="s">
        <v>89</v>
      </c>
      <c r="U1" s="2" t="s">
        <v>90</v>
      </c>
      <c r="V1" s="2" t="s">
        <v>91</v>
      </c>
    </row>
    <row r="2" s="1" customFormat="1" spans="1:22">
      <c r="A2" s="3">
        <v>21829413369</v>
      </c>
      <c r="B2" s="1" t="s">
        <v>92</v>
      </c>
      <c r="C2" s="1" t="s">
        <v>93</v>
      </c>
      <c r="D2" s="1" t="s">
        <v>94</v>
      </c>
      <c r="E2" s="1" t="s">
        <v>95</v>
      </c>
      <c r="F2" s="1" t="s">
        <v>96</v>
      </c>
      <c r="G2" s="1" t="s">
        <v>97</v>
      </c>
      <c r="H2" s="1" t="s">
        <v>98</v>
      </c>
      <c r="I2" s="1" t="s">
        <v>99</v>
      </c>
      <c r="J2" s="1" t="s">
        <v>30</v>
      </c>
      <c r="K2" s="1" t="s">
        <v>100</v>
      </c>
      <c r="L2" s="1" t="s">
        <v>100</v>
      </c>
      <c r="M2" s="1" t="s">
        <v>101</v>
      </c>
      <c r="N2" s="1" t="s">
        <v>101</v>
      </c>
      <c r="O2" s="1" t="s">
        <v>102</v>
      </c>
      <c r="P2" s="1" t="s">
        <v>103</v>
      </c>
      <c r="Q2" s="1" t="s">
        <v>104</v>
      </c>
      <c r="R2" s="1" t="s">
        <v>105</v>
      </c>
      <c r="S2" s="1" t="s">
        <v>106</v>
      </c>
      <c r="T2" s="1" t="s">
        <v>107</v>
      </c>
      <c r="U2" s="1" t="s">
        <v>108</v>
      </c>
      <c r="V2" s="1" t="s">
        <v>109</v>
      </c>
    </row>
    <row r="3" s="1" customFormat="1" spans="1:22">
      <c r="A3" s="3">
        <v>21823885854</v>
      </c>
      <c r="B3" s="1" t="s">
        <v>110</v>
      </c>
      <c r="C3" s="1" t="s">
        <v>111</v>
      </c>
      <c r="D3" s="1" t="s">
        <v>112</v>
      </c>
      <c r="E3" s="1" t="s">
        <v>113</v>
      </c>
      <c r="F3" s="1" t="s">
        <v>92</v>
      </c>
      <c r="G3" s="1" t="s">
        <v>96</v>
      </c>
      <c r="H3" s="1" t="s">
        <v>98</v>
      </c>
      <c r="I3" s="1" t="s">
        <v>114</v>
      </c>
      <c r="J3" s="1" t="s">
        <v>30</v>
      </c>
      <c r="K3" s="1" t="s">
        <v>115</v>
      </c>
      <c r="L3" s="1" t="s">
        <v>115</v>
      </c>
      <c r="M3" s="1" t="s">
        <v>101</v>
      </c>
      <c r="N3" s="1" t="s">
        <v>101</v>
      </c>
      <c r="O3" s="1" t="s">
        <v>102</v>
      </c>
      <c r="P3" s="1" t="s">
        <v>103</v>
      </c>
      <c r="Q3" s="1" t="s">
        <v>104</v>
      </c>
      <c r="R3" s="1" t="s">
        <v>116</v>
      </c>
      <c r="S3" s="1" t="s">
        <v>106</v>
      </c>
      <c r="T3" s="1" t="s">
        <v>107</v>
      </c>
      <c r="U3" s="1" t="s">
        <v>117</v>
      </c>
      <c r="V3" s="1" t="s">
        <v>118</v>
      </c>
    </row>
    <row r="4" s="1" customFormat="1" spans="1:22">
      <c r="A4" s="3">
        <v>21748811793</v>
      </c>
      <c r="B4" s="1" t="s">
        <v>119</v>
      </c>
      <c r="C4" s="1" t="s">
        <v>120</v>
      </c>
      <c r="D4" s="1" t="s">
        <v>121</v>
      </c>
      <c r="E4" s="1" t="s">
        <v>122</v>
      </c>
      <c r="F4" s="1" t="s">
        <v>123</v>
      </c>
      <c r="G4" s="1" t="s">
        <v>97</v>
      </c>
      <c r="H4" s="1" t="s">
        <v>98</v>
      </c>
      <c r="I4" s="1" t="s">
        <v>124</v>
      </c>
      <c r="J4" s="1" t="s">
        <v>30</v>
      </c>
      <c r="K4" s="1" t="s">
        <v>125</v>
      </c>
      <c r="L4" s="1" t="s">
        <v>125</v>
      </c>
      <c r="M4" s="1" t="s">
        <v>101</v>
      </c>
      <c r="N4" s="1" t="s">
        <v>101</v>
      </c>
      <c r="O4" s="1" t="s">
        <v>102</v>
      </c>
      <c r="P4" s="1" t="s">
        <v>103</v>
      </c>
      <c r="Q4" s="1" t="s">
        <v>104</v>
      </c>
      <c r="R4" s="1" t="s">
        <v>126</v>
      </c>
      <c r="S4" s="1" t="s">
        <v>106</v>
      </c>
      <c r="T4" s="1" t="s">
        <v>107</v>
      </c>
      <c r="U4" s="1" t="s">
        <v>108</v>
      </c>
      <c r="V4" s="1" t="s">
        <v>127</v>
      </c>
    </row>
    <row r="5" s="1" customFormat="1" spans="1:22">
      <c r="A5" s="3">
        <v>21742508188</v>
      </c>
      <c r="B5" s="1" t="s">
        <v>119</v>
      </c>
      <c r="C5" s="1" t="s">
        <v>128</v>
      </c>
      <c r="D5" s="1" t="s">
        <v>129</v>
      </c>
      <c r="E5" s="1" t="s">
        <v>130</v>
      </c>
      <c r="F5" s="1" t="s">
        <v>92</v>
      </c>
      <c r="G5" s="1" t="s">
        <v>96</v>
      </c>
      <c r="H5" s="1" t="s">
        <v>98</v>
      </c>
      <c r="I5" s="1" t="s">
        <v>131</v>
      </c>
      <c r="J5" s="1" t="s">
        <v>30</v>
      </c>
      <c r="K5" s="1" t="s">
        <v>132</v>
      </c>
      <c r="L5" s="1" t="s">
        <v>132</v>
      </c>
      <c r="M5" s="1" t="s">
        <v>101</v>
      </c>
      <c r="N5" s="1" t="s">
        <v>101</v>
      </c>
      <c r="O5" s="1" t="s">
        <v>102</v>
      </c>
      <c r="P5" s="1" t="s">
        <v>103</v>
      </c>
      <c r="Q5" s="1" t="s">
        <v>104</v>
      </c>
      <c r="R5" s="1" t="s">
        <v>133</v>
      </c>
      <c r="S5" s="1" t="s">
        <v>106</v>
      </c>
      <c r="T5" s="1" t="s">
        <v>107</v>
      </c>
      <c r="U5" s="1" t="s">
        <v>108</v>
      </c>
      <c r="V5" s="1" t="s">
        <v>118</v>
      </c>
    </row>
    <row r="6" s="1" customFormat="1" spans="1:22">
      <c r="A6" s="3">
        <v>21638257924</v>
      </c>
      <c r="B6" s="1" t="s">
        <v>134</v>
      </c>
      <c r="C6" s="1" t="s">
        <v>135</v>
      </c>
      <c r="D6" s="1" t="s">
        <v>136</v>
      </c>
      <c r="E6" s="1" t="s">
        <v>137</v>
      </c>
      <c r="F6" s="1" t="s">
        <v>138</v>
      </c>
      <c r="G6" s="1" t="s">
        <v>139</v>
      </c>
      <c r="H6" s="1" t="s">
        <v>98</v>
      </c>
      <c r="I6" s="1" t="s">
        <v>140</v>
      </c>
      <c r="J6" s="1" t="s">
        <v>30</v>
      </c>
      <c r="K6" s="1" t="s">
        <v>141</v>
      </c>
      <c r="L6" s="1" t="s">
        <v>141</v>
      </c>
      <c r="M6" s="1" t="s">
        <v>101</v>
      </c>
      <c r="N6" s="1" t="s">
        <v>101</v>
      </c>
      <c r="O6" s="1" t="s">
        <v>102</v>
      </c>
      <c r="P6" s="1" t="s">
        <v>103</v>
      </c>
      <c r="Q6" s="1" t="s">
        <v>104</v>
      </c>
      <c r="R6" s="1" t="s">
        <v>142</v>
      </c>
      <c r="S6" s="1" t="s">
        <v>106</v>
      </c>
      <c r="T6" s="1" t="s">
        <v>107</v>
      </c>
      <c r="U6" s="1" t="s">
        <v>108</v>
      </c>
      <c r="V6" s="1" t="s">
        <v>127</v>
      </c>
    </row>
    <row r="7" s="1" customFormat="1" spans="1:22">
      <c r="A7" s="3">
        <v>21129151902</v>
      </c>
      <c r="B7" s="1" t="s">
        <v>143</v>
      </c>
      <c r="C7" s="1" t="s">
        <v>144</v>
      </c>
      <c r="D7" s="1" t="s">
        <v>145</v>
      </c>
      <c r="E7" s="1" t="s">
        <v>146</v>
      </c>
      <c r="F7" s="1" t="s">
        <v>96</v>
      </c>
      <c r="G7" s="1" t="s">
        <v>97</v>
      </c>
      <c r="H7" s="1" t="s">
        <v>98</v>
      </c>
      <c r="I7" s="1" t="s">
        <v>147</v>
      </c>
      <c r="J7" s="1" t="s">
        <v>30</v>
      </c>
      <c r="K7" s="1" t="s">
        <v>148</v>
      </c>
      <c r="L7" s="1" t="s">
        <v>148</v>
      </c>
      <c r="M7" s="1" t="s">
        <v>101</v>
      </c>
      <c r="N7" s="1" t="s">
        <v>101</v>
      </c>
      <c r="O7" s="1" t="s">
        <v>102</v>
      </c>
      <c r="P7" s="1" t="s">
        <v>103</v>
      </c>
      <c r="Q7" s="1" t="s">
        <v>104</v>
      </c>
      <c r="R7" s="1" t="s">
        <v>149</v>
      </c>
      <c r="S7" s="1" t="s">
        <v>106</v>
      </c>
      <c r="T7" s="1" t="s">
        <v>107</v>
      </c>
      <c r="U7" s="1" t="s">
        <v>117</v>
      </c>
      <c r="V7" s="1" t="s">
        <v>150</v>
      </c>
    </row>
    <row r="8" s="1" customFormat="1" spans="1:22">
      <c r="A8" s="3">
        <v>21117063764</v>
      </c>
      <c r="B8" s="1" t="s">
        <v>151</v>
      </c>
      <c r="C8" s="1" t="s">
        <v>152</v>
      </c>
      <c r="D8" s="1" t="s">
        <v>145</v>
      </c>
      <c r="E8" s="1" t="s">
        <v>153</v>
      </c>
      <c r="F8" s="1" t="s">
        <v>154</v>
      </c>
      <c r="G8" s="1" t="s">
        <v>97</v>
      </c>
      <c r="H8" s="1" t="s">
        <v>98</v>
      </c>
      <c r="I8" s="1" t="s">
        <v>155</v>
      </c>
      <c r="J8" s="1" t="s">
        <v>30</v>
      </c>
      <c r="K8" s="1" t="s">
        <v>156</v>
      </c>
      <c r="L8" s="1" t="s">
        <v>156</v>
      </c>
      <c r="M8" s="1" t="s">
        <v>101</v>
      </c>
      <c r="N8" s="1" t="s">
        <v>101</v>
      </c>
      <c r="O8" s="1" t="s">
        <v>102</v>
      </c>
      <c r="P8" s="1" t="s">
        <v>103</v>
      </c>
      <c r="Q8" s="1" t="s">
        <v>104</v>
      </c>
      <c r="R8" s="1" t="s">
        <v>157</v>
      </c>
      <c r="S8" s="1" t="s">
        <v>106</v>
      </c>
      <c r="T8" s="1" t="s">
        <v>107</v>
      </c>
      <c r="U8" s="1" t="s">
        <v>117</v>
      </c>
      <c r="V8" s="1" t="s">
        <v>150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2022-11-28T02:54:31Z</dcterms:created>
  <dcterms:modified xsi:type="dcterms:W3CDTF">2022-11-28T03:28:58Z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49BF6747C21742AAAA1D34A25F750431</vt:lpwstr>
  </property>
  <property fmtid="{D5CDD505-2E9C-101B-9397-08002B2CF9AE}" pid="3" name="KSOProductBuildVer">
    <vt:lpwstr>2052-11.1.0.12763</vt:lpwstr>
  </property>
</Properties>
</file>